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U,I,P" sheetId="1" r:id="rId1"/>
    <sheet name="V-A" sheetId="2" r:id="rId2"/>
  </sheets>
  <definedNames/>
  <calcPr fullCalcOnLoad="1"/>
</workbook>
</file>

<file path=xl/sharedStrings.xml><?xml version="1.0" encoding="utf-8"?>
<sst xmlns="http://schemas.openxmlformats.org/spreadsheetml/2006/main" count="35" uniqueCount="16">
  <si>
    <t>R [ohm]</t>
  </si>
  <si>
    <t>U [V]</t>
  </si>
  <si>
    <t>I [mA]</t>
  </si>
  <si>
    <t>P [W]</t>
  </si>
  <si>
    <t>moc</t>
  </si>
  <si>
    <t>jmenovitý výkon:</t>
  </si>
  <si>
    <t>v [km/h] without speed reducer</t>
  </si>
  <si>
    <t>v [km/h] with speed reducer</t>
  </si>
  <si>
    <t>Ruhla DDR bottle dynamo</t>
  </si>
  <si>
    <t>cell colour code:</t>
  </si>
  <si>
    <t>constants - don't modify</t>
  </si>
  <si>
    <t>formulas - don't modify</t>
  </si>
  <si>
    <t>measured values - fill as needed</t>
  </si>
  <si>
    <t>open</t>
  </si>
  <si>
    <t>resistances: 0 = short circuit, open = open circuit</t>
  </si>
  <si>
    <t>http://nightrider.xf.cz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</si>
</sst>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15.5"/>
      <name val="Arial CE"/>
      <family val="0"/>
    </font>
    <font>
      <sz val="12"/>
      <name val="Arial CE"/>
      <family val="0"/>
    </font>
    <font>
      <sz val="14.5"/>
      <name val="Arial CE"/>
      <family val="0"/>
    </font>
    <font>
      <sz val="11"/>
      <name val="Arial CE"/>
      <family val="0"/>
    </font>
    <font>
      <sz val="18.5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Border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164" fontId="0" fillId="3" borderId="0" xfId="0" applyNumberFormat="1" applyFill="1" applyAlignment="1">
      <alignment/>
    </xf>
    <xf numFmtId="164" fontId="0" fillId="3" borderId="1" xfId="0" applyNumberFormat="1" applyFill="1" applyBorder="1" applyAlignment="1">
      <alignment/>
    </xf>
    <xf numFmtId="164" fontId="0" fillId="3" borderId="0" xfId="0" applyNumberFormat="1" applyFill="1" applyBorder="1" applyAlignment="1">
      <alignment/>
    </xf>
    <xf numFmtId="2" fontId="0" fillId="3" borderId="0" xfId="0" applyNumberFormat="1" applyFill="1" applyAlignment="1">
      <alignment/>
    </xf>
    <xf numFmtId="2" fontId="0" fillId="3" borderId="1" xfId="0" applyNumberFormat="1" applyFill="1" applyBorder="1" applyAlignment="1">
      <alignment/>
    </xf>
    <xf numFmtId="2" fontId="0" fillId="3" borderId="0" xfId="0" applyNumberFormat="1" applyFill="1" applyBorder="1" applyAlignment="1">
      <alignment/>
    </xf>
    <xf numFmtId="0" fontId="0" fillId="4" borderId="0" xfId="0" applyFill="1" applyAlignment="1">
      <alignment/>
    </xf>
    <xf numFmtId="0" fontId="0" fillId="4" borderId="1" xfId="0" applyFill="1" applyBorder="1" applyAlignment="1">
      <alignment/>
    </xf>
    <xf numFmtId="0" fontId="0" fillId="4" borderId="0" xfId="0" applyFill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voltage vs. speed and load</a:t>
            </a:r>
          </a:p>
        </c:rich>
      </c:tx>
      <c:layout>
        <c:manualLayout>
          <c:xMode val="factor"/>
          <c:yMode val="factor"/>
          <c:x val="0.0615"/>
          <c:y val="0.005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"/>
          <c:y val="0.02525"/>
          <c:w val="0.83475"/>
          <c:h val="0.97475"/>
        </c:manualLayout>
      </c:layout>
      <c:scatterChart>
        <c:scatterStyle val="lineMarker"/>
        <c:varyColors val="0"/>
        <c:ser>
          <c:idx val="0"/>
          <c:order val="0"/>
          <c:tx>
            <c:v>10R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'U,I,P'!$B$10:$B$17</c:f>
              <c:numCache/>
            </c:numRef>
          </c:xVal>
          <c:yVal>
            <c:numRef>
              <c:f>'U,I,P'!$D$10:$D$17</c:f>
              <c:numCache/>
            </c:numRef>
          </c:yVal>
          <c:smooth val="0"/>
        </c:ser>
        <c:ser>
          <c:idx val="1"/>
          <c:order val="1"/>
          <c:tx>
            <c:v>20R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'U,I,P'!$B$18:$B$25</c:f>
              <c:numCache/>
            </c:numRef>
          </c:xVal>
          <c:yVal>
            <c:numRef>
              <c:f>'U,I,P'!$D$18:$D$25</c:f>
              <c:numCache/>
            </c:numRef>
          </c:yVal>
          <c:smooth val="0"/>
        </c:ser>
        <c:ser>
          <c:idx val="2"/>
          <c:order val="2"/>
          <c:tx>
            <c:v>30R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'U,I,P'!$B$26:$B$33</c:f>
              <c:numCache/>
            </c:numRef>
          </c:xVal>
          <c:yVal>
            <c:numRef>
              <c:f>'U,I,P'!$D$26:$D$33</c:f>
              <c:numCache/>
            </c:numRef>
          </c:yVal>
          <c:smooth val="0"/>
        </c:ser>
        <c:ser>
          <c:idx val="3"/>
          <c:order val="3"/>
          <c:tx>
            <c:v>40R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'U,I,P'!$B$34:$B$41</c:f>
              <c:numCache/>
            </c:numRef>
          </c:xVal>
          <c:yVal>
            <c:numRef>
              <c:f>'U,I,P'!$D$34:$D$41</c:f>
              <c:numCache/>
            </c:numRef>
          </c:yVal>
          <c:smooth val="0"/>
        </c:ser>
        <c:ser>
          <c:idx val="4"/>
          <c:order val="4"/>
          <c:tx>
            <c:v>50R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'U,I,P'!$B$42:$B$49</c:f>
              <c:numCache/>
            </c:numRef>
          </c:xVal>
          <c:yVal>
            <c:numRef>
              <c:f>'U,I,P'!$D$42:$D$49</c:f>
              <c:numCache/>
            </c:numRef>
          </c:yVal>
          <c:smooth val="0"/>
        </c:ser>
        <c:ser>
          <c:idx val="5"/>
          <c:order val="5"/>
          <c:tx>
            <c:v>60R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'U,I,P'!$B$50:$B$57</c:f>
              <c:numCache/>
            </c:numRef>
          </c:xVal>
          <c:yVal>
            <c:numRef>
              <c:f>'U,I,P'!$D$50:$D$57</c:f>
              <c:numCache/>
            </c:numRef>
          </c:yVal>
          <c:smooth val="0"/>
        </c:ser>
        <c:ser>
          <c:idx val="6"/>
          <c:order val="6"/>
          <c:tx>
            <c:v>open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'U,I,P'!$B$58:$B$65</c:f>
              <c:numCache/>
            </c:numRef>
          </c:xVal>
          <c:yVal>
            <c:numRef>
              <c:f>'U,I,P'!$D$66:$D$73</c:f>
              <c:numCache/>
            </c:numRef>
          </c:yVal>
          <c:smooth val="0"/>
        </c:ser>
        <c:ser>
          <c:idx val="7"/>
          <c:order val="7"/>
          <c:tx>
            <c:v>70R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'U,I,P'!$B$58:$B$65</c:f>
              <c:numCache/>
            </c:numRef>
          </c:xVal>
          <c:yVal>
            <c:numRef>
              <c:f>'U,I,P'!$D$58:$D$65</c:f>
              <c:numCache/>
            </c:numRef>
          </c:yVal>
          <c:smooth val="0"/>
        </c:ser>
        <c:axId val="50049742"/>
        <c:axId val="36518255"/>
      </c:scatterChart>
      <c:valAx>
        <c:axId val="50049742"/>
        <c:scaling>
          <c:orientation val="minMax"/>
          <c:max val="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v [km/h]</a:t>
                </a:r>
              </a:p>
            </c:rich>
          </c:tx>
          <c:layout>
            <c:manualLayout>
              <c:xMode val="factor"/>
              <c:yMode val="factor"/>
              <c:x val="0.018"/>
              <c:y val="0.156"/>
            </c:manualLayout>
          </c:layout>
          <c:overlay val="0"/>
          <c:spPr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518255"/>
        <c:crossesAt val="0"/>
        <c:crossBetween val="midCat"/>
        <c:dispUnits/>
        <c:majorUnit val="5"/>
      </c:valAx>
      <c:valAx>
        <c:axId val="36518255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U [V]</a:t>
                </a:r>
              </a:p>
            </c:rich>
          </c:tx>
          <c:layout>
            <c:manualLayout>
              <c:xMode val="factor"/>
              <c:yMode val="factor"/>
              <c:x val="0.036"/>
              <c:y val="0.11675"/>
            </c:manualLayout>
          </c:layout>
          <c:overlay val="0"/>
          <c:spPr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049742"/>
        <c:crossesAt val="0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2"/>
          <c:y val="0.17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current vs. speed and load</a:t>
            </a:r>
          </a:p>
        </c:rich>
      </c:tx>
      <c:layout>
        <c:manualLayout>
          <c:xMode val="factor"/>
          <c:yMode val="factor"/>
          <c:x val="-0.1785"/>
          <c:y val="0.017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"/>
          <c:y val="0.03725"/>
          <c:w val="0.7905"/>
          <c:h val="0.96275"/>
        </c:manualLayout>
      </c:layout>
      <c:scatterChart>
        <c:scatterStyle val="lineMarker"/>
        <c:varyColors val="0"/>
        <c:ser>
          <c:idx val="0"/>
          <c:order val="0"/>
          <c:tx>
            <c:v>10R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'U,I,P'!$B$10:$B$17</c:f>
              <c:numCache/>
            </c:numRef>
          </c:xVal>
          <c:yVal>
            <c:numRef>
              <c:f>'U,I,P'!$E$10:$E$17</c:f>
              <c:numCache/>
            </c:numRef>
          </c:yVal>
          <c:smooth val="0"/>
        </c:ser>
        <c:ser>
          <c:idx val="1"/>
          <c:order val="1"/>
          <c:tx>
            <c:v>20R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'U,I,P'!$B$18:$B$25</c:f>
              <c:numCache/>
            </c:numRef>
          </c:xVal>
          <c:yVal>
            <c:numRef>
              <c:f>'U,I,P'!$E$18:$E$25</c:f>
              <c:numCache/>
            </c:numRef>
          </c:yVal>
          <c:smooth val="0"/>
        </c:ser>
        <c:ser>
          <c:idx val="2"/>
          <c:order val="2"/>
          <c:tx>
            <c:v>30R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'U,I,P'!$B$26:$B$33</c:f>
              <c:numCache/>
            </c:numRef>
          </c:xVal>
          <c:yVal>
            <c:numRef>
              <c:f>'U,I,P'!$E$26:$E$33</c:f>
              <c:numCache/>
            </c:numRef>
          </c:yVal>
          <c:smooth val="0"/>
        </c:ser>
        <c:ser>
          <c:idx val="3"/>
          <c:order val="3"/>
          <c:tx>
            <c:v>40R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'U,I,P'!$B$34:$B$41</c:f>
              <c:numCache/>
            </c:numRef>
          </c:xVal>
          <c:yVal>
            <c:numRef>
              <c:f>'U,I,P'!$E$34:$E$41</c:f>
              <c:numCache/>
            </c:numRef>
          </c:yVal>
          <c:smooth val="0"/>
        </c:ser>
        <c:ser>
          <c:idx val="4"/>
          <c:order val="4"/>
          <c:tx>
            <c:v>50R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'U,I,P'!$B$42:$B$49</c:f>
              <c:numCache/>
            </c:numRef>
          </c:xVal>
          <c:yVal>
            <c:numRef>
              <c:f>'U,I,P'!$E$42:$E$49</c:f>
              <c:numCache/>
            </c:numRef>
          </c:yVal>
          <c:smooth val="0"/>
        </c:ser>
        <c:ser>
          <c:idx val="5"/>
          <c:order val="5"/>
          <c:tx>
            <c:v>60R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'U,I,P'!$B$50:$B$57</c:f>
              <c:numCache/>
            </c:numRef>
          </c:xVal>
          <c:yVal>
            <c:numRef>
              <c:f>'U,I,P'!$E$50:$E$57</c:f>
              <c:numCache/>
            </c:numRef>
          </c:yVal>
          <c:smooth val="0"/>
        </c:ser>
        <c:ser>
          <c:idx val="6"/>
          <c:order val="6"/>
          <c:tx>
            <c:v>short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'U,I,P'!$B$2:$B$9</c:f>
              <c:numCache/>
            </c:numRef>
          </c:xVal>
          <c:yVal>
            <c:numRef>
              <c:f>'U,I,P'!$E$2:$E$9</c:f>
              <c:numCache/>
            </c:numRef>
          </c:yVal>
          <c:smooth val="0"/>
        </c:ser>
        <c:ser>
          <c:idx val="7"/>
          <c:order val="7"/>
          <c:tx>
            <c:v>70R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'U,I,P'!$B$58:$B$65</c:f>
              <c:numCache/>
            </c:numRef>
          </c:xVal>
          <c:yVal>
            <c:numRef>
              <c:f>'U,I,P'!$E$58:$E$65</c:f>
              <c:numCache/>
            </c:numRef>
          </c:yVal>
          <c:smooth val="0"/>
        </c:ser>
        <c:axId val="44564032"/>
        <c:axId val="36153921"/>
      </c:scatterChart>
      <c:valAx>
        <c:axId val="44564032"/>
        <c:scaling>
          <c:orientation val="minMax"/>
          <c:max val="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v [km/h]</a:t>
                </a:r>
              </a:p>
            </c:rich>
          </c:tx>
          <c:layout>
            <c:manualLayout>
              <c:xMode val="factor"/>
              <c:yMode val="factor"/>
              <c:x val="0.017"/>
              <c:y val="0.15925"/>
            </c:manualLayout>
          </c:layout>
          <c:overlay val="0"/>
          <c:spPr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153921"/>
        <c:crossesAt val="0"/>
        <c:crossBetween val="midCat"/>
        <c:dispUnits/>
        <c:majorUnit val="5"/>
      </c:valAx>
      <c:valAx>
        <c:axId val="36153921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I [mA]</a:t>
                </a:r>
              </a:p>
            </c:rich>
          </c:tx>
          <c:layout>
            <c:manualLayout>
              <c:xMode val="factor"/>
              <c:yMode val="factor"/>
              <c:x val="0.03775"/>
              <c:y val="0.11575"/>
            </c:manualLayout>
          </c:layout>
          <c:overlay val="0"/>
          <c:spPr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4564032"/>
        <c:crossesAt val="0"/>
        <c:crossBetween val="midCat"/>
        <c:dispUnits/>
        <c:maj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13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power vs. speed and load</a:t>
            </a:r>
          </a:p>
        </c:rich>
      </c:tx>
      <c:layout>
        <c:manualLayout>
          <c:xMode val="factor"/>
          <c:yMode val="factor"/>
          <c:x val="0.01475"/>
          <c:y val="-0.0157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v>10R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'U,I,P'!$B$10:$B$17</c:f>
              <c:numCache/>
            </c:numRef>
          </c:xVal>
          <c:yVal>
            <c:numRef>
              <c:f>'U,I,P'!$F$10:$F$17</c:f>
              <c:numCache/>
            </c:numRef>
          </c:yVal>
          <c:smooth val="0"/>
        </c:ser>
        <c:ser>
          <c:idx val="1"/>
          <c:order val="1"/>
          <c:tx>
            <c:v>20R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'U,I,P'!$B$18:$B$25</c:f>
              <c:numCache/>
            </c:numRef>
          </c:xVal>
          <c:yVal>
            <c:numRef>
              <c:f>'U,I,P'!$F$18:$F$25</c:f>
              <c:numCache/>
            </c:numRef>
          </c:yVal>
          <c:smooth val="0"/>
        </c:ser>
        <c:ser>
          <c:idx val="2"/>
          <c:order val="2"/>
          <c:tx>
            <c:v>30R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'U,I,P'!$B$26:$B$33</c:f>
              <c:numCache/>
            </c:numRef>
          </c:xVal>
          <c:yVal>
            <c:numRef>
              <c:f>'U,I,P'!$F$26:$F$33</c:f>
              <c:numCache/>
            </c:numRef>
          </c:yVal>
          <c:smooth val="0"/>
        </c:ser>
        <c:ser>
          <c:idx val="3"/>
          <c:order val="3"/>
          <c:tx>
            <c:v>40R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'U,I,P'!$B$34:$B$41</c:f>
              <c:numCache/>
            </c:numRef>
          </c:xVal>
          <c:yVal>
            <c:numRef>
              <c:f>'U,I,P'!$F$34:$F$41</c:f>
              <c:numCache/>
            </c:numRef>
          </c:yVal>
          <c:smooth val="0"/>
        </c:ser>
        <c:ser>
          <c:idx val="4"/>
          <c:order val="4"/>
          <c:tx>
            <c:v>50R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'U,I,P'!$B$42:$B$49</c:f>
              <c:numCache/>
            </c:numRef>
          </c:xVal>
          <c:yVal>
            <c:numRef>
              <c:f>'U,I,P'!$F$42:$F$49</c:f>
              <c:numCache/>
            </c:numRef>
          </c:yVal>
          <c:smooth val="0"/>
        </c:ser>
        <c:ser>
          <c:idx val="5"/>
          <c:order val="5"/>
          <c:tx>
            <c:v>60R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'U,I,P'!$B$50:$B$57</c:f>
              <c:numCache/>
            </c:numRef>
          </c:xVal>
          <c:yVal>
            <c:numRef>
              <c:f>'U,I,P'!$F$50:$F$57</c:f>
              <c:numCache/>
            </c:numRef>
          </c:yVal>
          <c:smooth val="0"/>
        </c:ser>
        <c:ser>
          <c:idx val="6"/>
          <c:order val="6"/>
          <c:tx>
            <c:v>70R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'U,I,P'!$B$58:$B$65</c:f>
              <c:numCache/>
            </c:numRef>
          </c:xVal>
          <c:yVal>
            <c:numRef>
              <c:f>'U,I,P'!$F$58:$F$65</c:f>
              <c:numCache/>
            </c:numRef>
          </c:yVal>
          <c:smooth val="0"/>
        </c:ser>
        <c:axId val="26711666"/>
        <c:axId val="33803219"/>
      </c:scatterChart>
      <c:valAx>
        <c:axId val="26711666"/>
        <c:scaling>
          <c:orientation val="minMax"/>
          <c:max val="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v [km/h]</a:t>
                </a:r>
              </a:p>
            </c:rich>
          </c:tx>
          <c:layout>
            <c:manualLayout>
              <c:xMode val="factor"/>
              <c:yMode val="factor"/>
              <c:x val="0.03525"/>
              <c:y val="0.107"/>
            </c:manualLayout>
          </c:layout>
          <c:overlay val="0"/>
          <c:spPr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3803219"/>
        <c:crossesAt val="0"/>
        <c:crossBetween val="midCat"/>
        <c:dispUnits/>
        <c:majorUnit val="5"/>
      </c:valAx>
      <c:valAx>
        <c:axId val="33803219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P [W]</a:t>
                </a:r>
              </a:p>
            </c:rich>
          </c:tx>
          <c:layout>
            <c:manualLayout>
              <c:xMode val="factor"/>
              <c:yMode val="factor"/>
              <c:x val="0.029"/>
              <c:y val="0.10525"/>
            </c:manualLayout>
          </c:layout>
          <c:overlay val="0"/>
          <c:spPr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711666"/>
        <c:crossesAt val="0"/>
        <c:crossBetween val="midCat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2"/>
          <c:y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volt-amper characteristics</a:t>
            </a:r>
          </a:p>
        </c:rich>
      </c:tx>
      <c:layout>
        <c:manualLayout>
          <c:xMode val="factor"/>
          <c:yMode val="factor"/>
          <c:x val="-0.05425"/>
          <c:y val="0.0137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"/>
          <c:y val="0"/>
          <c:w val="0.99825"/>
          <c:h val="1"/>
        </c:manualLayout>
      </c:layout>
      <c:scatterChart>
        <c:scatterStyle val="lineMarker"/>
        <c:varyColors val="0"/>
        <c:ser>
          <c:idx val="7"/>
          <c:order val="0"/>
          <c:tx>
            <c:v>Pn (3 W)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'V-A'!$I$46:$I$63</c:f>
              <c:numCache/>
            </c:numRef>
          </c:xVal>
          <c:yVal>
            <c:numRef>
              <c:f>'V-A'!$J$46:$J$63</c:f>
              <c:numCache/>
            </c:numRef>
          </c:yVal>
          <c:smooth val="0"/>
        </c:ser>
        <c:ser>
          <c:idx val="0"/>
          <c:order val="1"/>
          <c:tx>
            <c:v>5 km/h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'V-A'!$D$2:$D$10</c:f>
              <c:numCache/>
            </c:numRef>
          </c:xVal>
          <c:yVal>
            <c:numRef>
              <c:f>'V-A'!$E$2:$E$10</c:f>
              <c:numCache/>
            </c:numRef>
          </c:yVal>
          <c:smooth val="0"/>
        </c:ser>
        <c:ser>
          <c:idx val="1"/>
          <c:order val="2"/>
          <c:tx>
            <c:v>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'V-A'!$D$11:$D$19</c:f>
              <c:numCache/>
            </c:numRef>
          </c:xVal>
          <c:yVal>
            <c:numRef>
              <c:f>'V-A'!$E$11:$E$19</c:f>
              <c:numCache/>
            </c:numRef>
          </c:yVal>
          <c:smooth val="0"/>
        </c:ser>
        <c:ser>
          <c:idx val="2"/>
          <c:order val="3"/>
          <c:tx>
            <c:v>15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'V-A'!$D$20:$D$28</c:f>
              <c:numCache/>
            </c:numRef>
          </c:xVal>
          <c:yVal>
            <c:numRef>
              <c:f>'V-A'!$E$20:$E$28</c:f>
              <c:numCache/>
            </c:numRef>
          </c:yVal>
          <c:smooth val="0"/>
        </c:ser>
        <c:ser>
          <c:idx val="3"/>
          <c:order val="4"/>
          <c:tx>
            <c:v>20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'V-A'!$D$29:$D$37</c:f>
              <c:numCache/>
            </c:numRef>
          </c:xVal>
          <c:yVal>
            <c:numRef>
              <c:f>'V-A'!$E$29:$E$37</c:f>
              <c:numCache/>
            </c:numRef>
          </c:yVal>
          <c:smooth val="0"/>
        </c:ser>
        <c:ser>
          <c:idx val="4"/>
          <c:order val="5"/>
          <c:tx>
            <c:v>25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'V-A'!$D$38:$D$46</c:f>
              <c:numCache/>
            </c:numRef>
          </c:xVal>
          <c:yVal>
            <c:numRef>
              <c:f>'V-A'!$E$38:$E$46</c:f>
              <c:numCache/>
            </c:numRef>
          </c:yVal>
          <c:smooth val="0"/>
        </c:ser>
        <c:ser>
          <c:idx val="5"/>
          <c:order val="6"/>
          <c:tx>
            <c:v>30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'V-A'!$D$47:$D$55</c:f>
              <c:numCache/>
            </c:numRef>
          </c:xVal>
          <c:yVal>
            <c:numRef>
              <c:f>'V-A'!$E$47:$E$55</c:f>
              <c:numCache/>
            </c:numRef>
          </c:yVal>
          <c:smooth val="0"/>
        </c:ser>
        <c:ser>
          <c:idx val="6"/>
          <c:order val="7"/>
          <c:tx>
            <c:v>35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'V-A'!$D$56:$D$64</c:f>
              <c:numCache/>
            </c:numRef>
          </c:xVal>
          <c:yVal>
            <c:numRef>
              <c:f>'V-A'!$E$56:$E$64</c:f>
              <c:numCache/>
            </c:numRef>
          </c:yVal>
          <c:smooth val="0"/>
        </c:ser>
        <c:axId val="45744996"/>
        <c:axId val="26912293"/>
      </c:scatterChart>
      <c:valAx>
        <c:axId val="45744996"/>
        <c:scaling>
          <c:orientation val="minMax"/>
          <c:max val="4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U [V]</a:t>
                </a:r>
              </a:p>
            </c:rich>
          </c:tx>
          <c:layout>
            <c:manualLayout>
              <c:xMode val="factor"/>
              <c:yMode val="factor"/>
              <c:x val="0.0315"/>
              <c:y val="-0.0965"/>
            </c:manualLayout>
          </c:layout>
          <c:overlay val="0"/>
          <c:spPr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912293"/>
        <c:crossesAt val="0"/>
        <c:crossBetween val="midCat"/>
        <c:dispUnits/>
        <c:majorUnit val="2"/>
      </c:valAx>
      <c:valAx>
        <c:axId val="26912293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I [mA]</a:t>
                </a:r>
              </a:p>
            </c:rich>
          </c:tx>
          <c:layout>
            <c:manualLayout>
              <c:xMode val="factor"/>
              <c:yMode val="factor"/>
              <c:x val="0.0275"/>
              <c:y val="-0.072"/>
            </c:manualLayout>
          </c:layout>
          <c:overlay val="0"/>
          <c:spPr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5744996"/>
        <c:crossesAt val="0"/>
        <c:crossBetween val="midCat"/>
        <c:dispUnits/>
        <c:majorUnit val="4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175"/>
          <c:y val="0.18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6</xdr:row>
      <xdr:rowOff>95250</xdr:rowOff>
    </xdr:from>
    <xdr:to>
      <xdr:col>15</xdr:col>
      <xdr:colOff>0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3152775" y="1066800"/>
        <a:ext cx="531495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180975</xdr:colOff>
      <xdr:row>28</xdr:row>
      <xdr:rowOff>95250</xdr:rowOff>
    </xdr:from>
    <xdr:to>
      <xdr:col>15</xdr:col>
      <xdr:colOff>257175</xdr:colOff>
      <xdr:row>49</xdr:row>
      <xdr:rowOff>76200</xdr:rowOff>
    </xdr:to>
    <xdr:graphicFrame>
      <xdr:nvGraphicFramePr>
        <xdr:cNvPr id="2" name="Chart 2"/>
        <xdr:cNvGraphicFramePr/>
      </xdr:nvGraphicFramePr>
      <xdr:xfrm>
        <a:off x="3162300" y="4657725"/>
        <a:ext cx="556260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171450</xdr:colOff>
      <xdr:row>49</xdr:row>
      <xdr:rowOff>152400</xdr:rowOff>
    </xdr:from>
    <xdr:to>
      <xdr:col>13</xdr:col>
      <xdr:colOff>504825</xdr:colOff>
      <xdr:row>72</xdr:row>
      <xdr:rowOff>142875</xdr:rowOff>
    </xdr:to>
    <xdr:graphicFrame>
      <xdr:nvGraphicFramePr>
        <xdr:cNvPr id="3" name="Chart 3"/>
        <xdr:cNvGraphicFramePr/>
      </xdr:nvGraphicFramePr>
      <xdr:xfrm>
        <a:off x="3152775" y="8143875"/>
        <a:ext cx="4448175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1</xdr:row>
      <xdr:rowOff>114300</xdr:rowOff>
    </xdr:from>
    <xdr:to>
      <xdr:col>14</xdr:col>
      <xdr:colOff>523875</xdr:colOff>
      <xdr:row>27</xdr:row>
      <xdr:rowOff>133350</xdr:rowOff>
    </xdr:to>
    <xdr:graphicFrame>
      <xdr:nvGraphicFramePr>
        <xdr:cNvPr id="1" name="Chart 2"/>
        <xdr:cNvGraphicFramePr/>
      </xdr:nvGraphicFramePr>
      <xdr:xfrm>
        <a:off x="2981325" y="276225"/>
        <a:ext cx="58293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workbookViewId="0" topLeftCell="A1">
      <pane ySplit="1" topLeftCell="BM2" activePane="bottomLeft" state="frozen"/>
      <selection pane="topLeft" activeCell="A1" sqref="A1"/>
      <selection pane="bottomLeft" activeCell="P2" sqref="P2"/>
    </sheetView>
  </sheetViews>
  <sheetFormatPr defaultColWidth="9.00390625" defaultRowHeight="12.75"/>
  <cols>
    <col min="1" max="1" width="7.625" style="4" bestFit="1" customWidth="1"/>
    <col min="2" max="2" width="7.125" style="0" customWidth="1"/>
    <col min="3" max="3" width="2.625" style="1" customWidth="1"/>
    <col min="4" max="5" width="6.00390625" style="0" bestFit="1" customWidth="1"/>
    <col min="6" max="6" width="5.875" style="3" bestFit="1" customWidth="1"/>
    <col min="7" max="7" width="3.875" style="0" customWidth="1"/>
  </cols>
  <sheetData>
    <row r="1" spans="1:16" ht="12.75">
      <c r="A1" s="5" t="s">
        <v>0</v>
      </c>
      <c r="B1" t="s">
        <v>6</v>
      </c>
      <c r="C1" s="1" t="s">
        <v>7</v>
      </c>
      <c r="D1" t="s">
        <v>1</v>
      </c>
      <c r="E1" t="s">
        <v>2</v>
      </c>
      <c r="F1" s="3" t="s">
        <v>3</v>
      </c>
      <c r="I1" s="30" t="s">
        <v>8</v>
      </c>
      <c r="P1" t="s">
        <v>15</v>
      </c>
    </row>
    <row r="2" spans="1:11" ht="12.75">
      <c r="A2" s="20">
        <v>0</v>
      </c>
      <c r="B2" s="17">
        <v>0</v>
      </c>
      <c r="C2" s="21">
        <f>B2*28/19</f>
        <v>0</v>
      </c>
      <c r="D2" s="17">
        <v>0</v>
      </c>
      <c r="E2" s="27">
        <v>0</v>
      </c>
      <c r="F2" s="24">
        <f>D2*(E2/1000)</f>
        <v>0</v>
      </c>
      <c r="H2" t="s">
        <v>9</v>
      </c>
      <c r="K2" t="s">
        <v>14</v>
      </c>
    </row>
    <row r="3" spans="1:10" ht="12.75">
      <c r="A3" s="20">
        <v>0</v>
      </c>
      <c r="B3" s="17">
        <v>5</v>
      </c>
      <c r="C3" s="21">
        <f aca="true" t="shared" si="0" ref="C3:C66">B3*28/19</f>
        <v>7.368421052631579</v>
      </c>
      <c r="D3" s="17">
        <v>0</v>
      </c>
      <c r="E3" s="27">
        <v>340</v>
      </c>
      <c r="F3" s="24">
        <f aca="true" t="shared" si="1" ref="F3:F66">D3*(E3/1000)</f>
        <v>0</v>
      </c>
      <c r="H3" s="17" t="s">
        <v>10</v>
      </c>
      <c r="I3" s="17"/>
      <c r="J3" s="17"/>
    </row>
    <row r="4" spans="1:10" ht="12.75">
      <c r="A4" s="20">
        <v>0</v>
      </c>
      <c r="B4" s="17">
        <v>10</v>
      </c>
      <c r="C4" s="21">
        <f t="shared" si="0"/>
        <v>14.736842105263158</v>
      </c>
      <c r="D4" s="17">
        <v>0</v>
      </c>
      <c r="E4" s="27">
        <v>440</v>
      </c>
      <c r="F4" s="24">
        <f t="shared" si="1"/>
        <v>0</v>
      </c>
      <c r="H4" s="16" t="s">
        <v>11</v>
      </c>
      <c r="I4" s="16"/>
      <c r="J4" s="16"/>
    </row>
    <row r="5" spans="1:10" ht="12.75">
      <c r="A5" s="20">
        <v>0</v>
      </c>
      <c r="B5" s="17">
        <v>15</v>
      </c>
      <c r="C5" s="21">
        <f t="shared" si="0"/>
        <v>22.105263157894736</v>
      </c>
      <c r="D5" s="17">
        <v>0</v>
      </c>
      <c r="E5" s="27">
        <v>460</v>
      </c>
      <c r="F5" s="24">
        <f t="shared" si="1"/>
        <v>0</v>
      </c>
      <c r="H5" s="27" t="s">
        <v>12</v>
      </c>
      <c r="I5" s="27"/>
      <c r="J5" s="27"/>
    </row>
    <row r="6" spans="1:6" ht="12.75">
      <c r="A6" s="20">
        <v>0</v>
      </c>
      <c r="B6" s="17">
        <v>20</v>
      </c>
      <c r="C6" s="21">
        <f t="shared" si="0"/>
        <v>29.473684210526315</v>
      </c>
      <c r="D6" s="17">
        <v>0</v>
      </c>
      <c r="E6" s="27">
        <v>470</v>
      </c>
      <c r="F6" s="24">
        <f t="shared" si="1"/>
        <v>0</v>
      </c>
    </row>
    <row r="7" spans="1:6" ht="12.75">
      <c r="A7" s="20">
        <v>0</v>
      </c>
      <c r="B7" s="17">
        <v>25</v>
      </c>
      <c r="C7" s="21">
        <f t="shared" si="0"/>
        <v>36.8421052631579</v>
      </c>
      <c r="D7" s="17">
        <v>0</v>
      </c>
      <c r="E7" s="27">
        <v>480</v>
      </c>
      <c r="F7" s="24">
        <f t="shared" si="1"/>
        <v>0</v>
      </c>
    </row>
    <row r="8" spans="1:6" ht="12.75">
      <c r="A8" s="20">
        <v>0</v>
      </c>
      <c r="B8" s="17">
        <v>30</v>
      </c>
      <c r="C8" s="21">
        <f t="shared" si="0"/>
        <v>44.21052631578947</v>
      </c>
      <c r="D8" s="17">
        <v>0</v>
      </c>
      <c r="E8" s="27">
        <v>480</v>
      </c>
      <c r="F8" s="24">
        <f t="shared" si="1"/>
        <v>0</v>
      </c>
    </row>
    <row r="9" spans="1:6" ht="13.5" thickBot="1">
      <c r="A9" s="12">
        <v>0</v>
      </c>
      <c r="B9" s="13">
        <v>35</v>
      </c>
      <c r="C9" s="22">
        <f t="shared" si="0"/>
        <v>51.578947368421055</v>
      </c>
      <c r="D9" s="13">
        <v>0</v>
      </c>
      <c r="E9" s="28">
        <v>480</v>
      </c>
      <c r="F9" s="25">
        <f t="shared" si="1"/>
        <v>0</v>
      </c>
    </row>
    <row r="10" spans="1:6" ht="12.75">
      <c r="A10" s="20">
        <v>10</v>
      </c>
      <c r="B10" s="17">
        <v>0</v>
      </c>
      <c r="C10" s="21">
        <f t="shared" si="0"/>
        <v>0</v>
      </c>
      <c r="D10" s="27">
        <v>0</v>
      </c>
      <c r="E10" s="27">
        <v>0</v>
      </c>
      <c r="F10" s="24">
        <f t="shared" si="1"/>
        <v>0</v>
      </c>
    </row>
    <row r="11" spans="1:6" ht="12.75">
      <c r="A11" s="20">
        <v>10</v>
      </c>
      <c r="B11" s="17">
        <v>5</v>
      </c>
      <c r="C11" s="21">
        <f t="shared" si="0"/>
        <v>7.368421052631579</v>
      </c>
      <c r="D11" s="27">
        <v>2.11</v>
      </c>
      <c r="E11" s="27">
        <v>210</v>
      </c>
      <c r="F11" s="24">
        <f t="shared" si="1"/>
        <v>0.44309999999999994</v>
      </c>
    </row>
    <row r="12" spans="1:6" ht="12.75">
      <c r="A12" s="20">
        <v>10</v>
      </c>
      <c r="B12" s="17">
        <v>10</v>
      </c>
      <c r="C12" s="21">
        <f t="shared" si="0"/>
        <v>14.736842105263158</v>
      </c>
      <c r="D12" s="27">
        <v>3.5</v>
      </c>
      <c r="E12" s="27">
        <v>340</v>
      </c>
      <c r="F12" s="24">
        <f t="shared" si="1"/>
        <v>1.1900000000000002</v>
      </c>
    </row>
    <row r="13" spans="1:6" ht="12.75">
      <c r="A13" s="20">
        <v>10</v>
      </c>
      <c r="B13" s="17">
        <v>15</v>
      </c>
      <c r="C13" s="21">
        <f t="shared" si="0"/>
        <v>22.105263157894736</v>
      </c>
      <c r="D13" s="27">
        <v>4.1</v>
      </c>
      <c r="E13" s="27">
        <v>400</v>
      </c>
      <c r="F13" s="24">
        <f t="shared" si="1"/>
        <v>1.64</v>
      </c>
    </row>
    <row r="14" spans="1:6" ht="12.75">
      <c r="A14" s="20">
        <v>10</v>
      </c>
      <c r="B14" s="17">
        <v>20</v>
      </c>
      <c r="C14" s="21">
        <f t="shared" si="0"/>
        <v>29.473684210526315</v>
      </c>
      <c r="D14" s="27">
        <v>4.42</v>
      </c>
      <c r="E14" s="27">
        <v>430</v>
      </c>
      <c r="F14" s="24">
        <f t="shared" si="1"/>
        <v>1.9005999999999998</v>
      </c>
    </row>
    <row r="15" spans="1:6" ht="12.75">
      <c r="A15" s="20">
        <v>10</v>
      </c>
      <c r="B15" s="17">
        <v>25</v>
      </c>
      <c r="C15" s="21">
        <f t="shared" si="0"/>
        <v>36.8421052631579</v>
      </c>
      <c r="D15" s="27">
        <v>4.58</v>
      </c>
      <c r="E15" s="27">
        <v>450</v>
      </c>
      <c r="F15" s="24">
        <f t="shared" si="1"/>
        <v>2.061</v>
      </c>
    </row>
    <row r="16" spans="1:6" ht="12.75">
      <c r="A16" s="20">
        <v>10</v>
      </c>
      <c r="B16" s="17">
        <v>30</v>
      </c>
      <c r="C16" s="21">
        <f t="shared" si="0"/>
        <v>44.21052631578947</v>
      </c>
      <c r="D16" s="27">
        <v>4.68</v>
      </c>
      <c r="E16" s="27">
        <v>450</v>
      </c>
      <c r="F16" s="24">
        <f t="shared" si="1"/>
        <v>2.106</v>
      </c>
    </row>
    <row r="17" spans="1:6" ht="13.5" thickBot="1">
      <c r="A17" s="12">
        <v>10</v>
      </c>
      <c r="B17" s="13">
        <v>35</v>
      </c>
      <c r="C17" s="22">
        <f t="shared" si="0"/>
        <v>51.578947368421055</v>
      </c>
      <c r="D17" s="28">
        <v>4.68</v>
      </c>
      <c r="E17" s="28">
        <v>460</v>
      </c>
      <c r="F17" s="25">
        <f t="shared" si="1"/>
        <v>2.1528</v>
      </c>
    </row>
    <row r="18" spans="1:6" ht="12.75">
      <c r="A18" s="20">
        <v>20</v>
      </c>
      <c r="B18" s="17">
        <v>0</v>
      </c>
      <c r="C18" s="21">
        <f t="shared" si="0"/>
        <v>0</v>
      </c>
      <c r="D18" s="27">
        <v>0</v>
      </c>
      <c r="E18" s="27">
        <v>0</v>
      </c>
      <c r="F18" s="24">
        <f t="shared" si="1"/>
        <v>0</v>
      </c>
    </row>
    <row r="19" spans="1:6" ht="12.75">
      <c r="A19" s="20">
        <v>20</v>
      </c>
      <c r="B19" s="17">
        <v>5</v>
      </c>
      <c r="C19" s="21">
        <f t="shared" si="0"/>
        <v>7.368421052631579</v>
      </c>
      <c r="D19" s="27">
        <v>3.19</v>
      </c>
      <c r="E19" s="27">
        <v>150</v>
      </c>
      <c r="F19" s="24">
        <f t="shared" si="1"/>
        <v>0.4785</v>
      </c>
    </row>
    <row r="20" spans="1:6" ht="12.75">
      <c r="A20" s="20">
        <v>20</v>
      </c>
      <c r="B20" s="17">
        <v>10</v>
      </c>
      <c r="C20" s="21">
        <f t="shared" si="0"/>
        <v>14.736842105263158</v>
      </c>
      <c r="D20" s="27">
        <v>5.27</v>
      </c>
      <c r="E20" s="27">
        <v>240</v>
      </c>
      <c r="F20" s="24">
        <f t="shared" si="1"/>
        <v>1.2648</v>
      </c>
    </row>
    <row r="21" spans="1:6" ht="12.75">
      <c r="A21" s="20">
        <v>20</v>
      </c>
      <c r="B21" s="17">
        <v>15</v>
      </c>
      <c r="C21" s="21">
        <f t="shared" si="0"/>
        <v>22.105263157894736</v>
      </c>
      <c r="D21" s="27">
        <v>6.7</v>
      </c>
      <c r="E21" s="27">
        <v>320</v>
      </c>
      <c r="F21" s="24">
        <f t="shared" si="1"/>
        <v>2.144</v>
      </c>
    </row>
    <row r="22" spans="1:6" ht="12.75">
      <c r="A22" s="20">
        <v>20</v>
      </c>
      <c r="B22" s="17">
        <v>20</v>
      </c>
      <c r="C22" s="21">
        <f t="shared" si="0"/>
        <v>29.473684210526315</v>
      </c>
      <c r="D22" s="27">
        <v>7.38</v>
      </c>
      <c r="E22" s="27">
        <v>360</v>
      </c>
      <c r="F22" s="24">
        <f t="shared" si="1"/>
        <v>2.6568</v>
      </c>
    </row>
    <row r="23" spans="1:6" ht="12.75">
      <c r="A23" s="20">
        <v>20</v>
      </c>
      <c r="B23" s="17">
        <v>25</v>
      </c>
      <c r="C23" s="21">
        <f t="shared" si="0"/>
        <v>36.8421052631579</v>
      </c>
      <c r="D23" s="27">
        <v>7.8</v>
      </c>
      <c r="E23" s="27">
        <v>380</v>
      </c>
      <c r="F23" s="24">
        <f t="shared" si="1"/>
        <v>2.964</v>
      </c>
    </row>
    <row r="24" spans="1:6" ht="12.75">
      <c r="A24" s="20">
        <v>20</v>
      </c>
      <c r="B24" s="17">
        <v>30</v>
      </c>
      <c r="C24" s="21">
        <f t="shared" si="0"/>
        <v>44.21052631578947</v>
      </c>
      <c r="D24" s="27">
        <v>8.15</v>
      </c>
      <c r="E24" s="27">
        <v>400</v>
      </c>
      <c r="F24" s="24">
        <f t="shared" si="1"/>
        <v>3.2600000000000002</v>
      </c>
    </row>
    <row r="25" spans="1:6" ht="13.5" thickBot="1">
      <c r="A25" s="12">
        <v>20</v>
      </c>
      <c r="B25" s="13">
        <v>35</v>
      </c>
      <c r="C25" s="22">
        <f t="shared" si="0"/>
        <v>51.578947368421055</v>
      </c>
      <c r="D25" s="28">
        <v>8.35</v>
      </c>
      <c r="E25" s="28">
        <v>410</v>
      </c>
      <c r="F25" s="25">
        <f t="shared" si="1"/>
        <v>3.4234999999999998</v>
      </c>
    </row>
    <row r="26" spans="1:6" ht="12.75">
      <c r="A26" s="20">
        <v>30</v>
      </c>
      <c r="B26" s="17">
        <v>0</v>
      </c>
      <c r="C26" s="21">
        <f t="shared" si="0"/>
        <v>0</v>
      </c>
      <c r="D26" s="27">
        <v>0</v>
      </c>
      <c r="E26" s="27">
        <v>0</v>
      </c>
      <c r="F26" s="24">
        <f t="shared" si="1"/>
        <v>0</v>
      </c>
    </row>
    <row r="27" spans="1:6" ht="12.75">
      <c r="A27" s="20">
        <v>30</v>
      </c>
      <c r="B27" s="11">
        <v>5</v>
      </c>
      <c r="C27" s="21">
        <f t="shared" si="0"/>
        <v>7.368421052631579</v>
      </c>
      <c r="D27" s="29">
        <v>3.75</v>
      </c>
      <c r="E27" s="29">
        <v>120</v>
      </c>
      <c r="F27" s="26">
        <f t="shared" si="1"/>
        <v>0.44999999999999996</v>
      </c>
    </row>
    <row r="28" spans="1:6" ht="12.75">
      <c r="A28" s="20">
        <v>30</v>
      </c>
      <c r="B28" s="11">
        <v>10</v>
      </c>
      <c r="C28" s="21">
        <f t="shared" si="0"/>
        <v>14.736842105263158</v>
      </c>
      <c r="D28" s="29">
        <v>6.28</v>
      </c>
      <c r="E28" s="29">
        <v>210</v>
      </c>
      <c r="F28" s="26">
        <f t="shared" si="1"/>
        <v>1.3188</v>
      </c>
    </row>
    <row r="29" spans="1:6" ht="12.75">
      <c r="A29" s="20">
        <v>30</v>
      </c>
      <c r="B29" s="11">
        <v>15</v>
      </c>
      <c r="C29" s="21">
        <f t="shared" si="0"/>
        <v>22.105263157894736</v>
      </c>
      <c r="D29" s="29">
        <v>8.18</v>
      </c>
      <c r="E29" s="29">
        <v>270</v>
      </c>
      <c r="F29" s="26">
        <f t="shared" si="1"/>
        <v>2.2086</v>
      </c>
    </row>
    <row r="30" spans="1:6" ht="12.75">
      <c r="A30" s="20">
        <v>30</v>
      </c>
      <c r="B30" s="11">
        <v>20</v>
      </c>
      <c r="C30" s="21">
        <f t="shared" si="0"/>
        <v>29.473684210526315</v>
      </c>
      <c r="D30" s="29">
        <v>9.41</v>
      </c>
      <c r="E30" s="29">
        <v>310</v>
      </c>
      <c r="F30" s="26">
        <f t="shared" si="1"/>
        <v>2.9171</v>
      </c>
    </row>
    <row r="31" spans="1:6" ht="12.75">
      <c r="A31" s="20">
        <v>30</v>
      </c>
      <c r="B31" s="11">
        <v>25</v>
      </c>
      <c r="C31" s="21">
        <f t="shared" si="0"/>
        <v>36.8421052631579</v>
      </c>
      <c r="D31" s="29">
        <v>10.36</v>
      </c>
      <c r="E31" s="29">
        <v>330</v>
      </c>
      <c r="F31" s="26">
        <f t="shared" si="1"/>
        <v>3.4188</v>
      </c>
    </row>
    <row r="32" spans="1:6" ht="12.75">
      <c r="A32" s="20">
        <v>30</v>
      </c>
      <c r="B32" s="11">
        <v>30</v>
      </c>
      <c r="C32" s="21">
        <f t="shared" si="0"/>
        <v>44.21052631578947</v>
      </c>
      <c r="D32" s="29">
        <v>10.81</v>
      </c>
      <c r="E32" s="29">
        <v>350</v>
      </c>
      <c r="F32" s="26">
        <f t="shared" si="1"/>
        <v>3.7835</v>
      </c>
    </row>
    <row r="33" spans="1:6" ht="13.5" thickBot="1">
      <c r="A33" s="12">
        <v>30</v>
      </c>
      <c r="B33" s="13">
        <v>35</v>
      </c>
      <c r="C33" s="22">
        <f t="shared" si="0"/>
        <v>51.578947368421055</v>
      </c>
      <c r="D33" s="28">
        <v>11.3</v>
      </c>
      <c r="E33" s="28">
        <v>370</v>
      </c>
      <c r="F33" s="25">
        <f t="shared" si="1"/>
        <v>4.181</v>
      </c>
    </row>
    <row r="34" spans="1:6" ht="12.75">
      <c r="A34" s="10">
        <v>40</v>
      </c>
      <c r="B34" s="11">
        <v>0</v>
      </c>
      <c r="C34" s="21">
        <f t="shared" si="0"/>
        <v>0</v>
      </c>
      <c r="D34" s="29">
        <v>0</v>
      </c>
      <c r="E34" s="29">
        <v>0</v>
      </c>
      <c r="F34" s="26">
        <f t="shared" si="1"/>
        <v>0</v>
      </c>
    </row>
    <row r="35" spans="1:6" ht="12.75">
      <c r="A35" s="10">
        <v>40</v>
      </c>
      <c r="B35" s="11">
        <v>5</v>
      </c>
      <c r="C35" s="21">
        <f t="shared" si="0"/>
        <v>7.368421052631579</v>
      </c>
      <c r="D35" s="29">
        <v>4</v>
      </c>
      <c r="E35" s="29">
        <v>100</v>
      </c>
      <c r="F35" s="26">
        <f t="shared" si="1"/>
        <v>0.4</v>
      </c>
    </row>
    <row r="36" spans="1:6" ht="12.75">
      <c r="A36" s="10">
        <v>40</v>
      </c>
      <c r="B36" s="11">
        <v>10</v>
      </c>
      <c r="C36" s="21">
        <f t="shared" si="0"/>
        <v>14.736842105263158</v>
      </c>
      <c r="D36" s="29">
        <v>7.2</v>
      </c>
      <c r="E36" s="29">
        <v>180</v>
      </c>
      <c r="F36" s="26">
        <f t="shared" si="1"/>
        <v>1.296</v>
      </c>
    </row>
    <row r="37" spans="1:6" ht="12.75">
      <c r="A37" s="10">
        <v>40</v>
      </c>
      <c r="B37" s="11">
        <v>15</v>
      </c>
      <c r="C37" s="21">
        <f t="shared" si="0"/>
        <v>22.105263157894736</v>
      </c>
      <c r="D37" s="29">
        <v>9.38</v>
      </c>
      <c r="E37" s="29">
        <v>220</v>
      </c>
      <c r="F37" s="26">
        <f t="shared" si="1"/>
        <v>2.0636</v>
      </c>
    </row>
    <row r="38" spans="1:6" ht="12.75">
      <c r="A38" s="10">
        <v>40</v>
      </c>
      <c r="B38" s="11">
        <v>20</v>
      </c>
      <c r="C38" s="21">
        <f t="shared" si="0"/>
        <v>29.473684210526315</v>
      </c>
      <c r="D38" s="29">
        <v>11.1</v>
      </c>
      <c r="E38" s="29">
        <v>270</v>
      </c>
      <c r="F38" s="26">
        <f t="shared" si="1"/>
        <v>2.997</v>
      </c>
    </row>
    <row r="39" spans="1:6" ht="12.75">
      <c r="A39" s="10">
        <v>40</v>
      </c>
      <c r="B39" s="11">
        <v>25</v>
      </c>
      <c r="C39" s="21">
        <f t="shared" si="0"/>
        <v>36.8421052631579</v>
      </c>
      <c r="D39" s="29">
        <v>12.19</v>
      </c>
      <c r="E39" s="29">
        <v>300</v>
      </c>
      <c r="F39" s="26">
        <f t="shared" si="1"/>
        <v>3.6569999999999996</v>
      </c>
    </row>
    <row r="40" spans="1:6" ht="12.75">
      <c r="A40" s="10">
        <v>40</v>
      </c>
      <c r="B40" s="11">
        <v>30</v>
      </c>
      <c r="C40" s="21">
        <f t="shared" si="0"/>
        <v>44.21052631578947</v>
      </c>
      <c r="D40" s="29">
        <v>13.14</v>
      </c>
      <c r="E40" s="29">
        <v>320</v>
      </c>
      <c r="F40" s="26">
        <f t="shared" si="1"/>
        <v>4.2048000000000005</v>
      </c>
    </row>
    <row r="41" spans="1:6" ht="13.5" thickBot="1">
      <c r="A41" s="12">
        <v>40</v>
      </c>
      <c r="B41" s="13">
        <v>35</v>
      </c>
      <c r="C41" s="22">
        <f t="shared" si="0"/>
        <v>51.578947368421055</v>
      </c>
      <c r="D41" s="28">
        <v>13.6</v>
      </c>
      <c r="E41" s="28">
        <v>340</v>
      </c>
      <c r="F41" s="25">
        <f t="shared" si="1"/>
        <v>4.6240000000000006</v>
      </c>
    </row>
    <row r="42" spans="1:6" ht="12.75">
      <c r="A42" s="10">
        <v>50</v>
      </c>
      <c r="B42" s="11">
        <v>0</v>
      </c>
      <c r="C42" s="21">
        <f t="shared" si="0"/>
        <v>0</v>
      </c>
      <c r="D42" s="29">
        <v>0</v>
      </c>
      <c r="E42" s="29">
        <v>0</v>
      </c>
      <c r="F42" s="26">
        <f t="shared" si="1"/>
        <v>0</v>
      </c>
    </row>
    <row r="43" spans="1:6" ht="12.75">
      <c r="A43" s="10">
        <v>50</v>
      </c>
      <c r="B43" s="11">
        <v>5</v>
      </c>
      <c r="C43" s="21">
        <f t="shared" si="0"/>
        <v>7.368421052631579</v>
      </c>
      <c r="D43" s="29">
        <v>4.22</v>
      </c>
      <c r="E43" s="29">
        <v>90</v>
      </c>
      <c r="F43" s="26">
        <f t="shared" si="1"/>
        <v>0.37979999999999997</v>
      </c>
    </row>
    <row r="44" spans="1:6" ht="12.75">
      <c r="A44" s="10">
        <v>50</v>
      </c>
      <c r="B44" s="11">
        <v>10</v>
      </c>
      <c r="C44" s="21">
        <f t="shared" si="0"/>
        <v>14.736842105263158</v>
      </c>
      <c r="D44" s="29">
        <v>7.85</v>
      </c>
      <c r="E44" s="29">
        <v>160</v>
      </c>
      <c r="F44" s="26">
        <f t="shared" si="1"/>
        <v>1.256</v>
      </c>
    </row>
    <row r="45" spans="1:6" ht="12.75">
      <c r="A45" s="10">
        <v>50</v>
      </c>
      <c r="B45" s="11">
        <v>15</v>
      </c>
      <c r="C45" s="21">
        <f t="shared" si="0"/>
        <v>22.105263157894736</v>
      </c>
      <c r="D45" s="29">
        <v>10.25</v>
      </c>
      <c r="E45" s="29">
        <v>200</v>
      </c>
      <c r="F45" s="26">
        <f t="shared" si="1"/>
        <v>2.0500000000000003</v>
      </c>
    </row>
    <row r="46" spans="1:6" ht="12.75">
      <c r="A46" s="10">
        <v>50</v>
      </c>
      <c r="B46" s="11">
        <v>20</v>
      </c>
      <c r="C46" s="21">
        <f t="shared" si="0"/>
        <v>29.473684210526315</v>
      </c>
      <c r="D46" s="29">
        <v>12.4</v>
      </c>
      <c r="E46" s="29">
        <v>240</v>
      </c>
      <c r="F46" s="26">
        <f t="shared" si="1"/>
        <v>2.976</v>
      </c>
    </row>
    <row r="47" spans="1:6" ht="12.75">
      <c r="A47" s="10">
        <v>50</v>
      </c>
      <c r="B47" s="11">
        <v>25</v>
      </c>
      <c r="C47" s="21">
        <f t="shared" si="0"/>
        <v>36.8421052631579</v>
      </c>
      <c r="D47" s="29">
        <v>13.69</v>
      </c>
      <c r="E47" s="29">
        <v>270</v>
      </c>
      <c r="F47" s="26">
        <f t="shared" si="1"/>
        <v>3.6963</v>
      </c>
    </row>
    <row r="48" spans="1:6" ht="12.75">
      <c r="A48" s="10">
        <v>50</v>
      </c>
      <c r="B48" s="11">
        <v>30</v>
      </c>
      <c r="C48" s="21">
        <f t="shared" si="0"/>
        <v>44.21052631578947</v>
      </c>
      <c r="D48" s="29">
        <v>14.79</v>
      </c>
      <c r="E48" s="29">
        <v>290</v>
      </c>
      <c r="F48" s="26">
        <f t="shared" si="1"/>
        <v>4.2890999999999995</v>
      </c>
    </row>
    <row r="49" spans="1:6" ht="13.5" thickBot="1">
      <c r="A49" s="12">
        <v>50</v>
      </c>
      <c r="B49" s="13">
        <v>35</v>
      </c>
      <c r="C49" s="22">
        <f t="shared" si="0"/>
        <v>51.578947368421055</v>
      </c>
      <c r="D49" s="28">
        <v>15.41</v>
      </c>
      <c r="E49" s="28">
        <v>300</v>
      </c>
      <c r="F49" s="25">
        <f t="shared" si="1"/>
        <v>4.623</v>
      </c>
    </row>
    <row r="50" spans="1:6" ht="12.75">
      <c r="A50" s="10">
        <v>60</v>
      </c>
      <c r="B50" s="11">
        <v>0</v>
      </c>
      <c r="C50" s="21">
        <f t="shared" si="0"/>
        <v>0</v>
      </c>
      <c r="D50" s="29">
        <v>0</v>
      </c>
      <c r="E50" s="29">
        <v>0</v>
      </c>
      <c r="F50" s="26">
        <f t="shared" si="1"/>
        <v>0</v>
      </c>
    </row>
    <row r="51" spans="1:6" ht="12.75">
      <c r="A51" s="10">
        <v>60</v>
      </c>
      <c r="B51" s="11">
        <v>5</v>
      </c>
      <c r="C51" s="21">
        <f t="shared" si="0"/>
        <v>7.368421052631579</v>
      </c>
      <c r="D51" s="29">
        <v>4.66</v>
      </c>
      <c r="E51" s="29">
        <v>70</v>
      </c>
      <c r="F51" s="26">
        <f t="shared" si="1"/>
        <v>0.32620000000000005</v>
      </c>
    </row>
    <row r="52" spans="1:6" ht="12.75">
      <c r="A52" s="10">
        <v>60</v>
      </c>
      <c r="B52" s="11">
        <v>10</v>
      </c>
      <c r="C52" s="21">
        <f t="shared" si="0"/>
        <v>14.736842105263158</v>
      </c>
      <c r="D52" s="29">
        <v>8.29</v>
      </c>
      <c r="E52" s="29">
        <v>140</v>
      </c>
      <c r="F52" s="26">
        <f t="shared" si="1"/>
        <v>1.1606</v>
      </c>
    </row>
    <row r="53" spans="1:6" ht="12.75">
      <c r="A53" s="10">
        <v>60</v>
      </c>
      <c r="B53" s="11">
        <v>15</v>
      </c>
      <c r="C53" s="21">
        <f t="shared" si="0"/>
        <v>22.105263157894736</v>
      </c>
      <c r="D53" s="29">
        <v>11</v>
      </c>
      <c r="E53" s="29">
        <v>180</v>
      </c>
      <c r="F53" s="26">
        <f t="shared" si="1"/>
        <v>1.98</v>
      </c>
    </row>
    <row r="54" spans="1:6" ht="12.75">
      <c r="A54" s="10">
        <v>60</v>
      </c>
      <c r="B54" s="11">
        <v>20</v>
      </c>
      <c r="C54" s="21">
        <f t="shared" si="0"/>
        <v>29.473684210526315</v>
      </c>
      <c r="D54" s="29">
        <v>13.1</v>
      </c>
      <c r="E54" s="29">
        <v>210</v>
      </c>
      <c r="F54" s="26">
        <f t="shared" si="1"/>
        <v>2.751</v>
      </c>
    </row>
    <row r="55" spans="1:6" ht="12.75">
      <c r="A55" s="10">
        <v>60</v>
      </c>
      <c r="B55" s="11">
        <v>25</v>
      </c>
      <c r="C55" s="21">
        <f t="shared" si="0"/>
        <v>36.8421052631579</v>
      </c>
      <c r="D55" s="29">
        <v>14.98</v>
      </c>
      <c r="E55" s="29">
        <v>240</v>
      </c>
      <c r="F55" s="26">
        <f t="shared" si="1"/>
        <v>3.5952</v>
      </c>
    </row>
    <row r="56" spans="1:6" ht="12.75">
      <c r="A56" s="10">
        <v>60</v>
      </c>
      <c r="B56" s="11">
        <v>30</v>
      </c>
      <c r="C56" s="21">
        <f t="shared" si="0"/>
        <v>44.21052631578947</v>
      </c>
      <c r="D56" s="29">
        <v>16.2</v>
      </c>
      <c r="E56" s="29">
        <v>270</v>
      </c>
      <c r="F56" s="26">
        <f t="shared" si="1"/>
        <v>4.374</v>
      </c>
    </row>
    <row r="57" spans="1:6" ht="13.5" thickBot="1">
      <c r="A57" s="12">
        <v>60</v>
      </c>
      <c r="B57" s="13">
        <v>35</v>
      </c>
      <c r="C57" s="22">
        <f t="shared" si="0"/>
        <v>51.578947368421055</v>
      </c>
      <c r="D57" s="28">
        <v>17.2</v>
      </c>
      <c r="E57" s="28">
        <v>280</v>
      </c>
      <c r="F57" s="25">
        <f t="shared" si="1"/>
        <v>4.816</v>
      </c>
    </row>
    <row r="58" spans="1:6" ht="12.75">
      <c r="A58" s="10">
        <v>70</v>
      </c>
      <c r="B58" s="11">
        <v>0</v>
      </c>
      <c r="C58" s="21">
        <f t="shared" si="0"/>
        <v>0</v>
      </c>
      <c r="D58" s="29">
        <v>0</v>
      </c>
      <c r="E58" s="29">
        <v>0</v>
      </c>
      <c r="F58" s="26">
        <f t="shared" si="1"/>
        <v>0</v>
      </c>
    </row>
    <row r="59" spans="1:6" ht="12.75">
      <c r="A59" s="10">
        <v>70</v>
      </c>
      <c r="B59" s="11">
        <v>5</v>
      </c>
      <c r="C59" s="21">
        <f t="shared" si="0"/>
        <v>7.368421052631579</v>
      </c>
      <c r="D59" s="29">
        <v>4.7</v>
      </c>
      <c r="E59" s="29">
        <v>70</v>
      </c>
      <c r="F59" s="26">
        <f t="shared" si="1"/>
        <v>0.32900000000000007</v>
      </c>
    </row>
    <row r="60" spans="1:6" ht="12.75">
      <c r="A60" s="10">
        <v>70</v>
      </c>
      <c r="B60" s="11">
        <v>10</v>
      </c>
      <c r="C60" s="21">
        <f t="shared" si="0"/>
        <v>14.736842105263158</v>
      </c>
      <c r="D60" s="29">
        <v>9.2</v>
      </c>
      <c r="E60" s="29">
        <v>130</v>
      </c>
      <c r="F60" s="26">
        <f t="shared" si="1"/>
        <v>1.196</v>
      </c>
    </row>
    <row r="61" spans="1:6" ht="12.75">
      <c r="A61" s="10">
        <v>70</v>
      </c>
      <c r="B61" s="11">
        <v>15</v>
      </c>
      <c r="C61" s="21">
        <f t="shared" si="0"/>
        <v>22.105263157894736</v>
      </c>
      <c r="D61" s="29">
        <v>11.5</v>
      </c>
      <c r="E61" s="29">
        <v>160</v>
      </c>
      <c r="F61" s="26">
        <f t="shared" si="1"/>
        <v>1.84</v>
      </c>
    </row>
    <row r="62" spans="1:6" ht="12.75">
      <c r="A62" s="10">
        <v>70</v>
      </c>
      <c r="B62" s="11">
        <v>20</v>
      </c>
      <c r="C62" s="21">
        <f t="shared" si="0"/>
        <v>29.473684210526315</v>
      </c>
      <c r="D62" s="29">
        <v>14</v>
      </c>
      <c r="E62" s="29">
        <v>200</v>
      </c>
      <c r="F62" s="26">
        <f t="shared" si="1"/>
        <v>2.8000000000000003</v>
      </c>
    </row>
    <row r="63" spans="1:6" ht="12.75">
      <c r="A63" s="10">
        <v>70</v>
      </c>
      <c r="B63" s="11">
        <v>25</v>
      </c>
      <c r="C63" s="21">
        <f t="shared" si="0"/>
        <v>36.8421052631579</v>
      </c>
      <c r="D63" s="29">
        <v>15.98</v>
      </c>
      <c r="E63" s="29">
        <v>220</v>
      </c>
      <c r="F63" s="26">
        <f t="shared" si="1"/>
        <v>3.5156</v>
      </c>
    </row>
    <row r="64" spans="1:6" ht="12.75">
      <c r="A64" s="10">
        <v>70</v>
      </c>
      <c r="B64" s="11">
        <v>30</v>
      </c>
      <c r="C64" s="21">
        <f t="shared" si="0"/>
        <v>44.21052631578947</v>
      </c>
      <c r="D64" s="29">
        <v>17.57</v>
      </c>
      <c r="E64" s="29">
        <v>250</v>
      </c>
      <c r="F64" s="26">
        <f t="shared" si="1"/>
        <v>4.3925</v>
      </c>
    </row>
    <row r="65" spans="1:6" ht="13.5" thickBot="1">
      <c r="A65" s="12">
        <v>70</v>
      </c>
      <c r="B65" s="13">
        <v>35</v>
      </c>
      <c r="C65" s="22">
        <f t="shared" si="0"/>
        <v>51.578947368421055</v>
      </c>
      <c r="D65" s="28">
        <v>18.58</v>
      </c>
      <c r="E65" s="28">
        <v>260</v>
      </c>
      <c r="F65" s="25">
        <f t="shared" si="1"/>
        <v>4.8308</v>
      </c>
    </row>
    <row r="66" spans="1:6" ht="12.75">
      <c r="A66" s="10" t="s">
        <v>13</v>
      </c>
      <c r="B66" s="11">
        <v>0</v>
      </c>
      <c r="C66" s="23">
        <f t="shared" si="0"/>
        <v>0</v>
      </c>
      <c r="D66" s="29">
        <v>0</v>
      </c>
      <c r="E66" s="11">
        <v>0</v>
      </c>
      <c r="F66" s="26">
        <f t="shared" si="1"/>
        <v>0</v>
      </c>
    </row>
    <row r="67" spans="1:6" ht="12.75">
      <c r="A67" s="10" t="s">
        <v>13</v>
      </c>
      <c r="B67" s="11">
        <v>5</v>
      </c>
      <c r="C67" s="23">
        <f aca="true" t="shared" si="2" ref="C67:C73">B67*28/19</f>
        <v>7.368421052631579</v>
      </c>
      <c r="D67" s="29">
        <v>8.9</v>
      </c>
      <c r="E67" s="11">
        <v>0</v>
      </c>
      <c r="F67" s="26">
        <f aca="true" t="shared" si="3" ref="F67:F73">D67*(E67/1000)</f>
        <v>0</v>
      </c>
    </row>
    <row r="68" spans="1:6" ht="12.75">
      <c r="A68" s="10" t="s">
        <v>13</v>
      </c>
      <c r="B68" s="11">
        <v>10</v>
      </c>
      <c r="C68" s="23">
        <f t="shared" si="2"/>
        <v>14.736842105263158</v>
      </c>
      <c r="D68" s="29">
        <v>15.9</v>
      </c>
      <c r="E68" s="11">
        <v>0</v>
      </c>
      <c r="F68" s="26">
        <f t="shared" si="3"/>
        <v>0</v>
      </c>
    </row>
    <row r="69" spans="1:6" ht="12.75">
      <c r="A69" s="10" t="s">
        <v>13</v>
      </c>
      <c r="B69" s="11">
        <v>15</v>
      </c>
      <c r="C69" s="23">
        <f t="shared" si="2"/>
        <v>22.105263157894736</v>
      </c>
      <c r="D69" s="29">
        <v>21.7</v>
      </c>
      <c r="E69" s="11">
        <v>0</v>
      </c>
      <c r="F69" s="26">
        <f t="shared" si="3"/>
        <v>0</v>
      </c>
    </row>
    <row r="70" spans="1:6" ht="12.75">
      <c r="A70" s="10" t="s">
        <v>13</v>
      </c>
      <c r="B70" s="11">
        <v>20</v>
      </c>
      <c r="C70" s="23">
        <f t="shared" si="2"/>
        <v>29.473684210526315</v>
      </c>
      <c r="D70" s="29">
        <v>27.4</v>
      </c>
      <c r="E70" s="11">
        <v>0</v>
      </c>
      <c r="F70" s="26">
        <f t="shared" si="3"/>
        <v>0</v>
      </c>
    </row>
    <row r="71" spans="1:6" ht="12.75">
      <c r="A71" s="10" t="s">
        <v>13</v>
      </c>
      <c r="B71" s="11">
        <v>25</v>
      </c>
      <c r="C71" s="23">
        <f t="shared" si="2"/>
        <v>36.8421052631579</v>
      </c>
      <c r="D71" s="29">
        <v>32.4</v>
      </c>
      <c r="E71" s="11">
        <v>0</v>
      </c>
      <c r="F71" s="26">
        <f t="shared" si="3"/>
        <v>0</v>
      </c>
    </row>
    <row r="72" spans="1:6" ht="12.75">
      <c r="A72" s="10" t="s">
        <v>13</v>
      </c>
      <c r="B72" s="11">
        <v>30</v>
      </c>
      <c r="C72" s="23">
        <f t="shared" si="2"/>
        <v>44.21052631578947</v>
      </c>
      <c r="D72" s="29">
        <v>36.6</v>
      </c>
      <c r="E72" s="11">
        <v>0</v>
      </c>
      <c r="F72" s="26">
        <f t="shared" si="3"/>
        <v>0</v>
      </c>
    </row>
    <row r="73" spans="1:6" ht="13.5" thickBot="1">
      <c r="A73" s="12" t="s">
        <v>13</v>
      </c>
      <c r="B73" s="13">
        <v>35</v>
      </c>
      <c r="C73" s="22">
        <f t="shared" si="2"/>
        <v>51.578947368421055</v>
      </c>
      <c r="D73" s="28">
        <v>41.3</v>
      </c>
      <c r="E73" s="13">
        <v>0</v>
      </c>
      <c r="F73" s="25">
        <f t="shared" si="3"/>
        <v>0</v>
      </c>
    </row>
  </sheetData>
  <printOptions/>
  <pageMargins left="0.75" right="0.75" top="1" bottom="1" header="0.4921259845" footer="0.4921259845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C1">
      <pane ySplit="1" topLeftCell="BM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7.625" style="4" bestFit="1" customWidth="1"/>
    <col min="3" max="3" width="2.25390625" style="1" customWidth="1"/>
    <col min="4" max="5" width="6.00390625" style="0" bestFit="1" customWidth="1"/>
    <col min="6" max="6" width="5.875" style="3" bestFit="1" customWidth="1"/>
  </cols>
  <sheetData>
    <row r="1" spans="1:9" ht="12.75">
      <c r="A1" s="6" t="s">
        <v>0</v>
      </c>
      <c r="B1" s="7" t="s">
        <v>6</v>
      </c>
      <c r="C1" s="8"/>
      <c r="D1" s="7" t="s">
        <v>1</v>
      </c>
      <c r="E1" s="7" t="s">
        <v>2</v>
      </c>
      <c r="F1" s="9" t="s">
        <v>3</v>
      </c>
      <c r="I1" s="30" t="s">
        <v>8</v>
      </c>
    </row>
    <row r="2" spans="1:6" ht="12.75">
      <c r="A2" s="10">
        <v>0</v>
      </c>
      <c r="B2" s="11">
        <v>5</v>
      </c>
      <c r="C2" s="8"/>
      <c r="D2" s="14">
        <f>'U,I,P'!D3</f>
        <v>0</v>
      </c>
      <c r="E2" s="14">
        <f>'U,I,P'!E3</f>
        <v>340</v>
      </c>
      <c r="F2" s="26">
        <f>D2*E2/1000</f>
        <v>0</v>
      </c>
    </row>
    <row r="3" spans="1:6" ht="12.75">
      <c r="A3" s="10">
        <v>10</v>
      </c>
      <c r="B3" s="11">
        <v>5</v>
      </c>
      <c r="C3" s="8"/>
      <c r="D3" s="14">
        <f>'U,I,P'!D11</f>
        <v>2.11</v>
      </c>
      <c r="E3" s="14">
        <f>'U,I,P'!E11</f>
        <v>210</v>
      </c>
      <c r="F3" s="26">
        <f aca="true" t="shared" si="0" ref="F3:F64">D3*E3/1000</f>
        <v>0.44309999999999994</v>
      </c>
    </row>
    <row r="4" spans="1:6" ht="12.75">
      <c r="A4" s="10">
        <v>20</v>
      </c>
      <c r="B4" s="11">
        <v>5</v>
      </c>
      <c r="C4" s="8"/>
      <c r="D4" s="14">
        <f>'U,I,P'!D19</f>
        <v>3.19</v>
      </c>
      <c r="E4" s="14">
        <f>'U,I,P'!E19</f>
        <v>150</v>
      </c>
      <c r="F4" s="26">
        <f t="shared" si="0"/>
        <v>0.4785</v>
      </c>
    </row>
    <row r="5" spans="1:6" ht="12.75">
      <c r="A5" s="10">
        <v>30</v>
      </c>
      <c r="B5" s="11">
        <v>5</v>
      </c>
      <c r="C5" s="8"/>
      <c r="D5" s="14">
        <f>'U,I,P'!D27</f>
        <v>3.75</v>
      </c>
      <c r="E5" s="14">
        <f>'U,I,P'!E27</f>
        <v>120</v>
      </c>
      <c r="F5" s="26">
        <f t="shared" si="0"/>
        <v>0.45</v>
      </c>
    </row>
    <row r="6" spans="1:6" ht="12.75">
      <c r="A6" s="10">
        <v>40</v>
      </c>
      <c r="B6" s="11">
        <v>5</v>
      </c>
      <c r="C6" s="8"/>
      <c r="D6" s="14">
        <f>'U,I,P'!D35</f>
        <v>4</v>
      </c>
      <c r="E6" s="14">
        <f>'U,I,P'!E35</f>
        <v>100</v>
      </c>
      <c r="F6" s="26">
        <f t="shared" si="0"/>
        <v>0.4</v>
      </c>
    </row>
    <row r="7" spans="1:6" ht="12.75">
      <c r="A7" s="10">
        <v>50</v>
      </c>
      <c r="B7" s="11">
        <v>5</v>
      </c>
      <c r="C7" s="8"/>
      <c r="D7" s="14">
        <f>'U,I,P'!D43</f>
        <v>4.22</v>
      </c>
      <c r="E7" s="14">
        <f>'U,I,P'!E43</f>
        <v>90</v>
      </c>
      <c r="F7" s="26">
        <f t="shared" si="0"/>
        <v>0.37979999999999997</v>
      </c>
    </row>
    <row r="8" spans="1:6" ht="12.75">
      <c r="A8" s="10">
        <v>60</v>
      </c>
      <c r="B8" s="11">
        <v>5</v>
      </c>
      <c r="C8" s="8"/>
      <c r="D8" s="14">
        <f>'U,I,P'!D51</f>
        <v>4.66</v>
      </c>
      <c r="E8" s="14">
        <f>'U,I,P'!E51</f>
        <v>70</v>
      </c>
      <c r="F8" s="26">
        <f t="shared" si="0"/>
        <v>0.3262</v>
      </c>
    </row>
    <row r="9" spans="1:6" ht="12.75">
      <c r="A9" s="10">
        <v>70</v>
      </c>
      <c r="B9" s="11">
        <v>5</v>
      </c>
      <c r="C9" s="8"/>
      <c r="D9" s="14">
        <f>'U,I,P'!D59</f>
        <v>4.7</v>
      </c>
      <c r="E9" s="14">
        <f>'U,I,P'!E59</f>
        <v>70</v>
      </c>
      <c r="F9" s="26">
        <f t="shared" si="0"/>
        <v>0.329</v>
      </c>
    </row>
    <row r="10" spans="1:6" ht="13.5" thickBot="1">
      <c r="A10" s="12" t="s">
        <v>4</v>
      </c>
      <c r="B10" s="13">
        <v>5</v>
      </c>
      <c r="C10" s="2"/>
      <c r="D10" s="15">
        <f>'U,I,P'!D67</f>
        <v>8.9</v>
      </c>
      <c r="E10" s="15">
        <f>'U,I,P'!E67</f>
        <v>0</v>
      </c>
      <c r="F10" s="25">
        <f t="shared" si="0"/>
        <v>0</v>
      </c>
    </row>
    <row r="11" spans="1:6" ht="12.75">
      <c r="A11" s="10">
        <v>0</v>
      </c>
      <c r="B11" s="11">
        <v>10</v>
      </c>
      <c r="C11" s="8"/>
      <c r="D11" s="14">
        <f>'U,I,P'!D4</f>
        <v>0</v>
      </c>
      <c r="E11" s="14">
        <f>'U,I,P'!E4</f>
        <v>440</v>
      </c>
      <c r="F11" s="26">
        <f t="shared" si="0"/>
        <v>0</v>
      </c>
    </row>
    <row r="12" spans="1:6" ht="12.75">
      <c r="A12" s="10">
        <v>10</v>
      </c>
      <c r="B12" s="11">
        <v>10</v>
      </c>
      <c r="C12" s="8"/>
      <c r="D12" s="14">
        <f>'U,I,P'!D12</f>
        <v>3.5</v>
      </c>
      <c r="E12" s="14">
        <f>'U,I,P'!E12</f>
        <v>340</v>
      </c>
      <c r="F12" s="26">
        <f t="shared" si="0"/>
        <v>1.19</v>
      </c>
    </row>
    <row r="13" spans="1:6" ht="12.75">
      <c r="A13" s="10">
        <v>20</v>
      </c>
      <c r="B13" s="11">
        <v>10</v>
      </c>
      <c r="C13" s="8"/>
      <c r="D13" s="14">
        <f>'U,I,P'!D20</f>
        <v>5.27</v>
      </c>
      <c r="E13" s="14">
        <f>'U,I,P'!E20</f>
        <v>240</v>
      </c>
      <c r="F13" s="26">
        <f t="shared" si="0"/>
        <v>1.2648</v>
      </c>
    </row>
    <row r="14" spans="1:6" ht="12.75">
      <c r="A14" s="10">
        <v>30</v>
      </c>
      <c r="B14" s="11">
        <v>10</v>
      </c>
      <c r="C14" s="8"/>
      <c r="D14" s="14">
        <f>'U,I,P'!D28</f>
        <v>6.28</v>
      </c>
      <c r="E14" s="14">
        <f>'U,I,P'!E28</f>
        <v>210</v>
      </c>
      <c r="F14" s="26">
        <f t="shared" si="0"/>
        <v>1.3188</v>
      </c>
    </row>
    <row r="15" spans="1:6" ht="12.75">
      <c r="A15" s="10">
        <v>40</v>
      </c>
      <c r="B15" s="11">
        <v>10</v>
      </c>
      <c r="C15" s="8"/>
      <c r="D15" s="14">
        <f>'U,I,P'!D36</f>
        <v>7.2</v>
      </c>
      <c r="E15" s="14">
        <f>'U,I,P'!E36</f>
        <v>180</v>
      </c>
      <c r="F15" s="26">
        <f t="shared" si="0"/>
        <v>1.296</v>
      </c>
    </row>
    <row r="16" spans="1:6" ht="12.75">
      <c r="A16" s="10">
        <v>50</v>
      </c>
      <c r="B16" s="11">
        <v>10</v>
      </c>
      <c r="C16" s="8"/>
      <c r="D16" s="14">
        <f>'U,I,P'!D44</f>
        <v>7.85</v>
      </c>
      <c r="E16" s="14">
        <f>'U,I,P'!E44</f>
        <v>160</v>
      </c>
      <c r="F16" s="26">
        <f t="shared" si="0"/>
        <v>1.256</v>
      </c>
    </row>
    <row r="17" spans="1:6" ht="12.75">
      <c r="A17" s="10">
        <v>60</v>
      </c>
      <c r="B17" s="11">
        <v>10</v>
      </c>
      <c r="C17" s="8"/>
      <c r="D17" s="14">
        <f>'U,I,P'!D52</f>
        <v>8.29</v>
      </c>
      <c r="E17" s="14">
        <f>'U,I,P'!E52</f>
        <v>140</v>
      </c>
      <c r="F17" s="26">
        <f t="shared" si="0"/>
        <v>1.1605999999999999</v>
      </c>
    </row>
    <row r="18" spans="1:6" ht="12.75">
      <c r="A18" s="10">
        <v>70</v>
      </c>
      <c r="B18" s="11">
        <v>10</v>
      </c>
      <c r="C18" s="8"/>
      <c r="D18" s="14">
        <f>'U,I,P'!D60</f>
        <v>9.2</v>
      </c>
      <c r="E18" s="14">
        <f>'U,I,P'!E60</f>
        <v>130</v>
      </c>
      <c r="F18" s="26">
        <f t="shared" si="0"/>
        <v>1.196</v>
      </c>
    </row>
    <row r="19" spans="1:6" ht="13.5" thickBot="1">
      <c r="A19" s="12" t="s">
        <v>4</v>
      </c>
      <c r="B19" s="13">
        <v>10</v>
      </c>
      <c r="C19" s="2"/>
      <c r="D19" s="15">
        <f>'U,I,P'!D68</f>
        <v>15.9</v>
      </c>
      <c r="E19" s="15">
        <f>'U,I,P'!E68</f>
        <v>0</v>
      </c>
      <c r="F19" s="25">
        <f t="shared" si="0"/>
        <v>0</v>
      </c>
    </row>
    <row r="20" spans="1:6" ht="12.75">
      <c r="A20" s="10">
        <v>0</v>
      </c>
      <c r="B20" s="11">
        <v>15</v>
      </c>
      <c r="C20" s="8"/>
      <c r="D20" s="14">
        <f>'U,I,P'!D5</f>
        <v>0</v>
      </c>
      <c r="E20" s="14">
        <f>'U,I,P'!E5</f>
        <v>460</v>
      </c>
      <c r="F20" s="26">
        <f t="shared" si="0"/>
        <v>0</v>
      </c>
    </row>
    <row r="21" spans="1:6" ht="12.75">
      <c r="A21" s="10">
        <v>10</v>
      </c>
      <c r="B21" s="11">
        <v>15</v>
      </c>
      <c r="C21" s="8"/>
      <c r="D21" s="14">
        <f>'U,I,P'!D13</f>
        <v>4.1</v>
      </c>
      <c r="E21" s="14">
        <f>'U,I,P'!E13</f>
        <v>400</v>
      </c>
      <c r="F21" s="26">
        <f t="shared" si="0"/>
        <v>1.6399999999999997</v>
      </c>
    </row>
    <row r="22" spans="1:6" ht="12.75">
      <c r="A22" s="10">
        <v>20</v>
      </c>
      <c r="B22" s="11">
        <v>15</v>
      </c>
      <c r="C22" s="8"/>
      <c r="D22" s="14">
        <f>'U,I,P'!D21</f>
        <v>6.7</v>
      </c>
      <c r="E22" s="14">
        <f>'U,I,P'!E21</f>
        <v>320</v>
      </c>
      <c r="F22" s="26">
        <f t="shared" si="0"/>
        <v>2.144</v>
      </c>
    </row>
    <row r="23" spans="1:6" ht="12.75">
      <c r="A23" s="10">
        <v>30</v>
      </c>
      <c r="B23" s="11">
        <v>15</v>
      </c>
      <c r="C23" s="8"/>
      <c r="D23" s="14">
        <f>'U,I,P'!D29</f>
        <v>8.18</v>
      </c>
      <c r="E23" s="14">
        <f>'U,I,P'!E29</f>
        <v>270</v>
      </c>
      <c r="F23" s="26">
        <f t="shared" si="0"/>
        <v>2.2086</v>
      </c>
    </row>
    <row r="24" spans="1:6" ht="12.75">
      <c r="A24" s="10">
        <v>40</v>
      </c>
      <c r="B24" s="11">
        <v>15</v>
      </c>
      <c r="C24" s="8"/>
      <c r="D24" s="14">
        <f>'U,I,P'!D37</f>
        <v>9.38</v>
      </c>
      <c r="E24" s="14">
        <f>'U,I,P'!E37</f>
        <v>220</v>
      </c>
      <c r="F24" s="26">
        <f t="shared" si="0"/>
        <v>2.0636000000000005</v>
      </c>
    </row>
    <row r="25" spans="1:6" ht="12.75">
      <c r="A25" s="10">
        <v>50</v>
      </c>
      <c r="B25" s="11">
        <v>15</v>
      </c>
      <c r="C25" s="8"/>
      <c r="D25" s="14">
        <f>'U,I,P'!D45</f>
        <v>10.25</v>
      </c>
      <c r="E25" s="14">
        <f>'U,I,P'!E45</f>
        <v>200</v>
      </c>
      <c r="F25" s="26">
        <f t="shared" si="0"/>
        <v>2.05</v>
      </c>
    </row>
    <row r="26" spans="1:6" ht="12.75">
      <c r="A26" s="10">
        <v>60</v>
      </c>
      <c r="B26" s="11">
        <v>15</v>
      </c>
      <c r="C26" s="8"/>
      <c r="D26" s="14">
        <f>'U,I,P'!D53</f>
        <v>11</v>
      </c>
      <c r="E26" s="14">
        <f>'U,I,P'!E53</f>
        <v>180</v>
      </c>
      <c r="F26" s="26">
        <f t="shared" si="0"/>
        <v>1.98</v>
      </c>
    </row>
    <row r="27" spans="1:6" ht="12.75">
      <c r="A27" s="10">
        <v>70</v>
      </c>
      <c r="B27" s="11">
        <v>15</v>
      </c>
      <c r="C27" s="8"/>
      <c r="D27" s="14">
        <f>'U,I,P'!D61</f>
        <v>11.5</v>
      </c>
      <c r="E27" s="14">
        <f>'U,I,P'!E61</f>
        <v>160</v>
      </c>
      <c r="F27" s="26">
        <f t="shared" si="0"/>
        <v>1.84</v>
      </c>
    </row>
    <row r="28" spans="1:6" ht="13.5" thickBot="1">
      <c r="A28" s="12" t="s">
        <v>4</v>
      </c>
      <c r="B28" s="13">
        <v>15</v>
      </c>
      <c r="C28" s="2"/>
      <c r="D28" s="15">
        <f>'U,I,P'!D69</f>
        <v>21.7</v>
      </c>
      <c r="E28" s="15">
        <f>'U,I,P'!E69</f>
        <v>0</v>
      </c>
      <c r="F28" s="25">
        <f t="shared" si="0"/>
        <v>0</v>
      </c>
    </row>
    <row r="29" spans="1:6" ht="12.75">
      <c r="A29" s="10">
        <v>0</v>
      </c>
      <c r="B29" s="11">
        <v>20</v>
      </c>
      <c r="C29" s="8"/>
      <c r="D29" s="14">
        <f>'U,I,P'!D6</f>
        <v>0</v>
      </c>
      <c r="E29" s="14">
        <f>'U,I,P'!E6</f>
        <v>470</v>
      </c>
      <c r="F29" s="26">
        <f t="shared" si="0"/>
        <v>0</v>
      </c>
    </row>
    <row r="30" spans="1:6" ht="12.75">
      <c r="A30" s="10">
        <v>10</v>
      </c>
      <c r="B30" s="11">
        <v>20</v>
      </c>
      <c r="C30" s="8"/>
      <c r="D30" s="14">
        <f>'U,I,P'!D14</f>
        <v>4.42</v>
      </c>
      <c r="E30" s="14">
        <f>'U,I,P'!E14</f>
        <v>430</v>
      </c>
      <c r="F30" s="26">
        <f t="shared" si="0"/>
        <v>1.9005999999999998</v>
      </c>
    </row>
    <row r="31" spans="1:6" ht="12.75">
      <c r="A31" s="10">
        <v>20</v>
      </c>
      <c r="B31" s="11">
        <v>20</v>
      </c>
      <c r="C31" s="8"/>
      <c r="D31" s="14">
        <f>'U,I,P'!D22</f>
        <v>7.38</v>
      </c>
      <c r="E31" s="14">
        <f>'U,I,P'!E22</f>
        <v>360</v>
      </c>
      <c r="F31" s="26">
        <f t="shared" si="0"/>
        <v>2.6568</v>
      </c>
    </row>
    <row r="32" spans="1:6" ht="12.75">
      <c r="A32" s="10">
        <v>30</v>
      </c>
      <c r="B32" s="11">
        <v>20</v>
      </c>
      <c r="C32" s="8"/>
      <c r="D32" s="14">
        <f>'U,I,P'!D30</f>
        <v>9.41</v>
      </c>
      <c r="E32" s="14">
        <f>'U,I,P'!E30</f>
        <v>310</v>
      </c>
      <c r="F32" s="26">
        <f t="shared" si="0"/>
        <v>2.9171</v>
      </c>
    </row>
    <row r="33" spans="1:6" ht="12.75">
      <c r="A33" s="10">
        <v>40</v>
      </c>
      <c r="B33" s="11">
        <v>20</v>
      </c>
      <c r="C33" s="8"/>
      <c r="D33" s="14">
        <f>'U,I,P'!D38</f>
        <v>11.1</v>
      </c>
      <c r="E33" s="14">
        <f>'U,I,P'!E38</f>
        <v>270</v>
      </c>
      <c r="F33" s="26">
        <f t="shared" si="0"/>
        <v>2.997</v>
      </c>
    </row>
    <row r="34" spans="1:6" ht="12.75">
      <c r="A34" s="10">
        <v>50</v>
      </c>
      <c r="B34" s="11">
        <v>20</v>
      </c>
      <c r="C34" s="8"/>
      <c r="D34" s="14">
        <f>'U,I,P'!D46</f>
        <v>12.4</v>
      </c>
      <c r="E34" s="14">
        <f>'U,I,P'!E46</f>
        <v>240</v>
      </c>
      <c r="F34" s="26">
        <f t="shared" si="0"/>
        <v>2.976</v>
      </c>
    </row>
    <row r="35" spans="1:6" ht="12.75">
      <c r="A35" s="10">
        <v>60</v>
      </c>
      <c r="B35" s="11">
        <v>20</v>
      </c>
      <c r="C35" s="8"/>
      <c r="D35" s="14">
        <f>'U,I,P'!D54</f>
        <v>13.1</v>
      </c>
      <c r="E35" s="14">
        <f>'U,I,P'!E54</f>
        <v>210</v>
      </c>
      <c r="F35" s="26">
        <f t="shared" si="0"/>
        <v>2.751</v>
      </c>
    </row>
    <row r="36" spans="1:6" ht="12.75">
      <c r="A36" s="10">
        <v>70</v>
      </c>
      <c r="B36" s="11">
        <v>20</v>
      </c>
      <c r="C36" s="8"/>
      <c r="D36" s="14">
        <f>'U,I,P'!D62</f>
        <v>14</v>
      </c>
      <c r="E36" s="14">
        <f>'U,I,P'!E62</f>
        <v>200</v>
      </c>
      <c r="F36" s="26">
        <f t="shared" si="0"/>
        <v>2.8</v>
      </c>
    </row>
    <row r="37" spans="1:6" ht="13.5" thickBot="1">
      <c r="A37" s="12" t="s">
        <v>4</v>
      </c>
      <c r="B37" s="13">
        <v>20</v>
      </c>
      <c r="C37" s="2"/>
      <c r="D37" s="15">
        <f>'U,I,P'!D70</f>
        <v>27.4</v>
      </c>
      <c r="E37" s="15">
        <f>'U,I,P'!E70</f>
        <v>0</v>
      </c>
      <c r="F37" s="25">
        <f t="shared" si="0"/>
        <v>0</v>
      </c>
    </row>
    <row r="38" spans="1:6" ht="12.75">
      <c r="A38" s="10">
        <v>0</v>
      </c>
      <c r="B38" s="11">
        <v>25</v>
      </c>
      <c r="C38" s="8"/>
      <c r="D38" s="14">
        <f>'U,I,P'!D7</f>
        <v>0</v>
      </c>
      <c r="E38" s="14">
        <f>'U,I,P'!E7</f>
        <v>480</v>
      </c>
      <c r="F38" s="26">
        <f t="shared" si="0"/>
        <v>0</v>
      </c>
    </row>
    <row r="39" spans="1:6" ht="12.75">
      <c r="A39" s="10">
        <v>10</v>
      </c>
      <c r="B39" s="11">
        <v>25</v>
      </c>
      <c r="C39" s="8"/>
      <c r="D39" s="14">
        <f>'U,I,P'!D15</f>
        <v>4.58</v>
      </c>
      <c r="E39" s="14">
        <f>'U,I,P'!E15</f>
        <v>450</v>
      </c>
      <c r="F39" s="26">
        <f t="shared" si="0"/>
        <v>2.061</v>
      </c>
    </row>
    <row r="40" spans="1:6" ht="12.75">
      <c r="A40" s="10">
        <v>20</v>
      </c>
      <c r="B40" s="11">
        <v>25</v>
      </c>
      <c r="C40" s="8"/>
      <c r="D40" s="14">
        <f>'U,I,P'!D23</f>
        <v>7.8</v>
      </c>
      <c r="E40" s="14">
        <f>'U,I,P'!E23</f>
        <v>380</v>
      </c>
      <c r="F40" s="26">
        <f t="shared" si="0"/>
        <v>2.964</v>
      </c>
    </row>
    <row r="41" spans="1:6" ht="12.75">
      <c r="A41" s="10">
        <v>30</v>
      </c>
      <c r="B41" s="11">
        <v>25</v>
      </c>
      <c r="C41" s="8"/>
      <c r="D41" s="14">
        <f>'U,I,P'!D31</f>
        <v>10.36</v>
      </c>
      <c r="E41" s="14">
        <f>'U,I,P'!E31</f>
        <v>330</v>
      </c>
      <c r="F41" s="26">
        <f t="shared" si="0"/>
        <v>3.4187999999999996</v>
      </c>
    </row>
    <row r="42" spans="1:6" ht="12.75">
      <c r="A42" s="10">
        <v>40</v>
      </c>
      <c r="B42" s="11">
        <v>25</v>
      </c>
      <c r="C42" s="8"/>
      <c r="D42" s="14">
        <f>'U,I,P'!D39</f>
        <v>12.19</v>
      </c>
      <c r="E42" s="14">
        <f>'U,I,P'!E39</f>
        <v>300</v>
      </c>
      <c r="F42" s="26">
        <f t="shared" si="0"/>
        <v>3.657</v>
      </c>
    </row>
    <row r="43" spans="1:6" ht="12.75">
      <c r="A43" s="10">
        <v>50</v>
      </c>
      <c r="B43" s="11">
        <v>25</v>
      </c>
      <c r="C43" s="8"/>
      <c r="D43" s="14">
        <f>'U,I,P'!D47</f>
        <v>13.69</v>
      </c>
      <c r="E43" s="14">
        <f>'U,I,P'!E47</f>
        <v>270</v>
      </c>
      <c r="F43" s="26">
        <f t="shared" si="0"/>
        <v>3.6963</v>
      </c>
    </row>
    <row r="44" spans="1:6" ht="12.75">
      <c r="A44" s="10">
        <v>60</v>
      </c>
      <c r="B44" s="11">
        <v>25</v>
      </c>
      <c r="C44" s="8"/>
      <c r="D44" s="14">
        <f>'U,I,P'!D55</f>
        <v>14.98</v>
      </c>
      <c r="E44" s="14">
        <f>'U,I,P'!E55</f>
        <v>240</v>
      </c>
      <c r="F44" s="26">
        <f t="shared" si="0"/>
        <v>3.5952</v>
      </c>
    </row>
    <row r="45" spans="1:9" ht="12.75">
      <c r="A45" s="10">
        <v>70</v>
      </c>
      <c r="B45" s="11">
        <v>25</v>
      </c>
      <c r="C45" s="8"/>
      <c r="D45" s="14">
        <f>'U,I,P'!D63</f>
        <v>15.98</v>
      </c>
      <c r="E45" s="14">
        <f>'U,I,P'!E63</f>
        <v>220</v>
      </c>
      <c r="F45" s="26">
        <f t="shared" si="0"/>
        <v>3.5156</v>
      </c>
      <c r="I45" s="6" t="s">
        <v>5</v>
      </c>
    </row>
    <row r="46" spans="1:11" ht="13.5" thickBot="1">
      <c r="A46" s="12" t="s">
        <v>4</v>
      </c>
      <c r="B46" s="13">
        <v>25</v>
      </c>
      <c r="C46" s="2"/>
      <c r="D46" s="15">
        <f>'U,I,P'!D71</f>
        <v>32.4</v>
      </c>
      <c r="E46" s="15">
        <f>'U,I,P'!E71</f>
        <v>0</v>
      </c>
      <c r="F46" s="25">
        <f t="shared" si="0"/>
        <v>0</v>
      </c>
      <c r="H46" s="8"/>
      <c r="I46" s="11">
        <v>1</v>
      </c>
      <c r="J46" s="14">
        <f>(K46/I46)*1000</f>
        <v>3000</v>
      </c>
      <c r="K46" s="18">
        <v>3</v>
      </c>
    </row>
    <row r="47" spans="1:11" ht="12.75">
      <c r="A47" s="10">
        <v>0</v>
      </c>
      <c r="B47" s="11">
        <v>30</v>
      </c>
      <c r="C47" s="8"/>
      <c r="D47" s="14">
        <f>'U,I,P'!D8</f>
        <v>0</v>
      </c>
      <c r="E47" s="14">
        <f>'U,I,P'!E8</f>
        <v>480</v>
      </c>
      <c r="F47" s="26">
        <f t="shared" si="0"/>
        <v>0</v>
      </c>
      <c r="H47" s="1"/>
      <c r="I47" s="17">
        <v>4</v>
      </c>
      <c r="J47" s="16">
        <f aca="true" t="shared" si="1" ref="J47:J63">(K47/I47)*1000</f>
        <v>750</v>
      </c>
      <c r="K47" s="19">
        <v>3</v>
      </c>
    </row>
    <row r="48" spans="1:11" ht="12.75">
      <c r="A48" s="10">
        <v>10</v>
      </c>
      <c r="B48" s="11">
        <v>30</v>
      </c>
      <c r="C48" s="8"/>
      <c r="D48" s="14">
        <f>'U,I,P'!D16</f>
        <v>4.68</v>
      </c>
      <c r="E48" s="14">
        <f>'U,I,P'!E16</f>
        <v>450</v>
      </c>
      <c r="F48" s="26">
        <f t="shared" si="0"/>
        <v>2.106</v>
      </c>
      <c r="H48" s="1"/>
      <c r="I48" s="17">
        <v>7</v>
      </c>
      <c r="J48" s="16">
        <f t="shared" si="1"/>
        <v>428.57142857142856</v>
      </c>
      <c r="K48" s="19">
        <v>3</v>
      </c>
    </row>
    <row r="49" spans="1:11" ht="12.75">
      <c r="A49" s="10">
        <v>20</v>
      </c>
      <c r="B49" s="11">
        <v>30</v>
      </c>
      <c r="C49" s="8"/>
      <c r="D49" s="14">
        <f>'U,I,P'!D24</f>
        <v>8.15</v>
      </c>
      <c r="E49" s="14">
        <f>'U,I,P'!E24</f>
        <v>400</v>
      </c>
      <c r="F49" s="26">
        <f t="shared" si="0"/>
        <v>3.26</v>
      </c>
      <c r="H49" s="1"/>
      <c r="I49" s="17">
        <v>10</v>
      </c>
      <c r="J49" s="16">
        <f t="shared" si="1"/>
        <v>300</v>
      </c>
      <c r="K49" s="19">
        <v>3</v>
      </c>
    </row>
    <row r="50" spans="1:11" ht="12.75">
      <c r="A50" s="10">
        <v>30</v>
      </c>
      <c r="B50" s="11">
        <v>30</v>
      </c>
      <c r="C50" s="8"/>
      <c r="D50" s="14">
        <f>'U,I,P'!D32</f>
        <v>10.81</v>
      </c>
      <c r="E50" s="14">
        <f>'U,I,P'!E32</f>
        <v>350</v>
      </c>
      <c r="F50" s="26">
        <f t="shared" si="0"/>
        <v>3.7835</v>
      </c>
      <c r="H50" s="1"/>
      <c r="I50" s="17">
        <v>13</v>
      </c>
      <c r="J50" s="16">
        <f t="shared" si="1"/>
        <v>230.76923076923077</v>
      </c>
      <c r="K50" s="19">
        <v>3</v>
      </c>
    </row>
    <row r="51" spans="1:11" ht="12.75">
      <c r="A51" s="10">
        <v>40</v>
      </c>
      <c r="B51" s="11">
        <v>30</v>
      </c>
      <c r="C51" s="8"/>
      <c r="D51" s="14">
        <f>'U,I,P'!D40</f>
        <v>13.14</v>
      </c>
      <c r="E51" s="14">
        <f>'U,I,P'!E40</f>
        <v>320</v>
      </c>
      <c r="F51" s="26">
        <f t="shared" si="0"/>
        <v>4.2048000000000005</v>
      </c>
      <c r="H51" s="1"/>
      <c r="I51" s="17">
        <v>16</v>
      </c>
      <c r="J51" s="16">
        <f t="shared" si="1"/>
        <v>187.5</v>
      </c>
      <c r="K51" s="19">
        <v>3</v>
      </c>
    </row>
    <row r="52" spans="1:11" ht="12.75">
      <c r="A52" s="10">
        <v>50</v>
      </c>
      <c r="B52" s="11">
        <v>30</v>
      </c>
      <c r="C52" s="8"/>
      <c r="D52" s="14">
        <f>'U,I,P'!D48</f>
        <v>14.79</v>
      </c>
      <c r="E52" s="14">
        <f>'U,I,P'!E48</f>
        <v>290</v>
      </c>
      <c r="F52" s="26">
        <f t="shared" si="0"/>
        <v>4.2890999999999995</v>
      </c>
      <c r="H52" s="1"/>
      <c r="I52" s="17">
        <v>19</v>
      </c>
      <c r="J52" s="16">
        <f t="shared" si="1"/>
        <v>157.89473684210526</v>
      </c>
      <c r="K52" s="19">
        <v>3</v>
      </c>
    </row>
    <row r="53" spans="1:11" ht="12.75">
      <c r="A53" s="10">
        <v>60</v>
      </c>
      <c r="B53" s="11">
        <v>30</v>
      </c>
      <c r="C53" s="8"/>
      <c r="D53" s="14">
        <f>'U,I,P'!D56</f>
        <v>16.2</v>
      </c>
      <c r="E53" s="14">
        <f>'U,I,P'!E56</f>
        <v>270</v>
      </c>
      <c r="F53" s="26">
        <f t="shared" si="0"/>
        <v>4.374</v>
      </c>
      <c r="H53" s="1"/>
      <c r="I53" s="17">
        <v>22</v>
      </c>
      <c r="J53" s="16">
        <f t="shared" si="1"/>
        <v>136.36363636363635</v>
      </c>
      <c r="K53" s="19">
        <v>3</v>
      </c>
    </row>
    <row r="54" spans="1:11" ht="12.75">
      <c r="A54" s="10">
        <v>70</v>
      </c>
      <c r="B54" s="11">
        <v>30</v>
      </c>
      <c r="C54" s="8"/>
      <c r="D54" s="14">
        <f>'U,I,P'!D64</f>
        <v>17.57</v>
      </c>
      <c r="E54" s="14">
        <f>'U,I,P'!E64</f>
        <v>250</v>
      </c>
      <c r="F54" s="26">
        <f t="shared" si="0"/>
        <v>4.3925</v>
      </c>
      <c r="H54" s="1"/>
      <c r="I54" s="17">
        <v>25</v>
      </c>
      <c r="J54" s="16">
        <f t="shared" si="1"/>
        <v>120</v>
      </c>
      <c r="K54" s="19">
        <v>3</v>
      </c>
    </row>
    <row r="55" spans="1:11" ht="13.5" thickBot="1">
      <c r="A55" s="12" t="s">
        <v>4</v>
      </c>
      <c r="B55" s="13">
        <v>30</v>
      </c>
      <c r="C55" s="2"/>
      <c r="D55" s="15">
        <f>'U,I,P'!D72</f>
        <v>36.6</v>
      </c>
      <c r="E55" s="15">
        <f>'U,I,P'!E72</f>
        <v>0</v>
      </c>
      <c r="F55" s="25">
        <f t="shared" si="0"/>
        <v>0</v>
      </c>
      <c r="H55" s="1"/>
      <c r="I55" s="17">
        <v>28</v>
      </c>
      <c r="J55" s="16">
        <f t="shared" si="1"/>
        <v>107.14285714285714</v>
      </c>
      <c r="K55" s="19">
        <v>3</v>
      </c>
    </row>
    <row r="56" spans="1:11" ht="12.75">
      <c r="A56" s="10">
        <v>0</v>
      </c>
      <c r="B56" s="11">
        <v>35</v>
      </c>
      <c r="C56" s="8"/>
      <c r="D56" s="14">
        <f>'U,I,P'!D9</f>
        <v>0</v>
      </c>
      <c r="E56" s="14">
        <f>'U,I,P'!E9</f>
        <v>480</v>
      </c>
      <c r="F56" s="26">
        <f t="shared" si="0"/>
        <v>0</v>
      </c>
      <c r="H56" s="1"/>
      <c r="I56" s="17">
        <v>31</v>
      </c>
      <c r="J56" s="16">
        <f t="shared" si="1"/>
        <v>96.77419354838709</v>
      </c>
      <c r="K56" s="19">
        <v>3</v>
      </c>
    </row>
    <row r="57" spans="1:11" ht="12.75">
      <c r="A57" s="10">
        <v>10</v>
      </c>
      <c r="B57" s="11">
        <v>35</v>
      </c>
      <c r="C57" s="8"/>
      <c r="D57" s="14">
        <f>'U,I,P'!D17</f>
        <v>4.68</v>
      </c>
      <c r="E57" s="14">
        <f>'U,I,P'!E17</f>
        <v>460</v>
      </c>
      <c r="F57" s="26">
        <f t="shared" si="0"/>
        <v>2.1527999999999996</v>
      </c>
      <c r="H57" s="1"/>
      <c r="I57" s="17">
        <v>34</v>
      </c>
      <c r="J57" s="16">
        <f t="shared" si="1"/>
        <v>88.23529411764706</v>
      </c>
      <c r="K57" s="19">
        <v>3</v>
      </c>
    </row>
    <row r="58" spans="1:11" ht="12.75">
      <c r="A58" s="10">
        <v>20</v>
      </c>
      <c r="B58" s="11">
        <v>35</v>
      </c>
      <c r="C58" s="8"/>
      <c r="D58" s="14">
        <f>'U,I,P'!D25</f>
        <v>8.35</v>
      </c>
      <c r="E58" s="14">
        <f>'U,I,P'!E25</f>
        <v>410</v>
      </c>
      <c r="F58" s="26">
        <f t="shared" si="0"/>
        <v>3.4235</v>
      </c>
      <c r="H58" s="1"/>
      <c r="I58" s="17">
        <v>37</v>
      </c>
      <c r="J58" s="16">
        <f t="shared" si="1"/>
        <v>81.08108108108108</v>
      </c>
      <c r="K58" s="19">
        <v>3</v>
      </c>
    </row>
    <row r="59" spans="1:11" ht="12.75">
      <c r="A59" s="10">
        <v>30</v>
      </c>
      <c r="B59" s="11">
        <v>35</v>
      </c>
      <c r="C59" s="8"/>
      <c r="D59" s="14">
        <f>'U,I,P'!D33</f>
        <v>11.3</v>
      </c>
      <c r="E59" s="14">
        <f>'U,I,P'!E33</f>
        <v>370</v>
      </c>
      <c r="F59" s="26">
        <f t="shared" si="0"/>
        <v>4.181</v>
      </c>
      <c r="H59" s="1"/>
      <c r="I59" s="17">
        <v>40</v>
      </c>
      <c r="J59" s="16">
        <f t="shared" si="1"/>
        <v>75</v>
      </c>
      <c r="K59" s="19">
        <v>3</v>
      </c>
    </row>
    <row r="60" spans="1:11" ht="12.75">
      <c r="A60" s="10">
        <v>40</v>
      </c>
      <c r="B60" s="11">
        <v>35</v>
      </c>
      <c r="C60" s="8"/>
      <c r="D60" s="14">
        <f>'U,I,P'!D41</f>
        <v>13.6</v>
      </c>
      <c r="E60" s="14">
        <f>'U,I,P'!E41</f>
        <v>340</v>
      </c>
      <c r="F60" s="26">
        <f t="shared" si="0"/>
        <v>4.624</v>
      </c>
      <c r="H60" s="1"/>
      <c r="I60" s="17">
        <v>43</v>
      </c>
      <c r="J60" s="16">
        <f t="shared" si="1"/>
        <v>69.76744186046511</v>
      </c>
      <c r="K60" s="19">
        <v>3</v>
      </c>
    </row>
    <row r="61" spans="1:11" ht="12.75">
      <c r="A61" s="10">
        <v>50</v>
      </c>
      <c r="B61" s="11">
        <v>35</v>
      </c>
      <c r="D61" s="16">
        <f>'U,I,P'!D49</f>
        <v>15.41</v>
      </c>
      <c r="E61" s="16">
        <f>'U,I,P'!E49</f>
        <v>300</v>
      </c>
      <c r="F61" s="26">
        <f t="shared" si="0"/>
        <v>4.623</v>
      </c>
      <c r="H61" s="1"/>
      <c r="I61" s="17">
        <v>46</v>
      </c>
      <c r="J61" s="16">
        <f t="shared" si="1"/>
        <v>65.21739130434783</v>
      </c>
      <c r="K61" s="19">
        <v>3</v>
      </c>
    </row>
    <row r="62" spans="1:11" ht="12.75">
      <c r="A62" s="10">
        <v>60</v>
      </c>
      <c r="B62" s="11">
        <v>35</v>
      </c>
      <c r="D62" s="16">
        <f>'U,I,P'!D57</f>
        <v>17.2</v>
      </c>
      <c r="E62" s="16">
        <f>'U,I,P'!E57</f>
        <v>280</v>
      </c>
      <c r="F62" s="26">
        <f t="shared" si="0"/>
        <v>4.816</v>
      </c>
      <c r="H62" s="1"/>
      <c r="I62" s="17">
        <v>49</v>
      </c>
      <c r="J62" s="16">
        <f t="shared" si="1"/>
        <v>61.224489795918366</v>
      </c>
      <c r="K62" s="19">
        <v>3</v>
      </c>
    </row>
    <row r="63" spans="1:11" ht="12.75">
      <c r="A63" s="10">
        <v>70</v>
      </c>
      <c r="B63" s="11">
        <v>35</v>
      </c>
      <c r="D63" s="16">
        <f>'U,I,P'!D65</f>
        <v>18.58</v>
      </c>
      <c r="E63" s="16">
        <f>'U,I,P'!E65</f>
        <v>260</v>
      </c>
      <c r="F63" s="26">
        <f t="shared" si="0"/>
        <v>4.830799999999999</v>
      </c>
      <c r="H63" s="1"/>
      <c r="I63" s="17">
        <v>52</v>
      </c>
      <c r="J63" s="16">
        <f t="shared" si="1"/>
        <v>57.69230769230769</v>
      </c>
      <c r="K63" s="19">
        <v>3</v>
      </c>
    </row>
    <row r="64" spans="1:6" ht="13.5" thickBot="1">
      <c r="A64" s="12" t="s">
        <v>4</v>
      </c>
      <c r="B64" s="13">
        <v>35</v>
      </c>
      <c r="C64" s="2"/>
      <c r="D64" s="15">
        <f>'U,I,P'!D73</f>
        <v>41.3</v>
      </c>
      <c r="E64" s="15">
        <f>'U,I,P'!E73</f>
        <v>0</v>
      </c>
      <c r="F64" s="25">
        <f t="shared" si="0"/>
        <v>0</v>
      </c>
    </row>
  </sheetData>
  <printOptions/>
  <pageMargins left="0.75" right="0.75" top="1" bottom="1" header="0.4921259845" footer="0.492125984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Mircosoft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B@F</dc:creator>
  <cp:keywords/>
  <dc:description/>
  <cp:lastModifiedBy>Jan Pleskač</cp:lastModifiedBy>
  <dcterms:created xsi:type="dcterms:W3CDTF">2013-10-25T14:53:14Z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